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80" windowHeight="7755" activeTab="11"/>
  </bookViews>
  <sheets>
    <sheet name="1057" sheetId="1" r:id="rId1"/>
    <sheet name="1157" sheetId="2" r:id="rId2"/>
    <sheet name="1257" sheetId="3" r:id="rId3"/>
    <sheet name="0158" sheetId="4" r:id="rId4"/>
    <sheet name="0258" sheetId="5" r:id="rId5"/>
    <sheet name="0358" sheetId="6" r:id="rId6"/>
    <sheet name="0458" sheetId="7" r:id="rId7"/>
    <sheet name="0558" sheetId="8" r:id="rId8"/>
    <sheet name="0658" sheetId="9" r:id="rId9"/>
    <sheet name="0758" sheetId="10" r:id="rId10"/>
    <sheet name="0858" sheetId="11" r:id="rId11"/>
    <sheet name="0958" sheetId="12" r:id="rId12"/>
    <sheet name="total" sheetId="13" r:id="rId13"/>
  </sheets>
  <definedNames/>
  <calcPr fullCalcOnLoad="1"/>
</workbook>
</file>

<file path=xl/sharedStrings.xml><?xml version="1.0" encoding="utf-8"?>
<sst xmlns="http://schemas.openxmlformats.org/spreadsheetml/2006/main" count="1115" uniqueCount="87">
  <si>
    <t>สัดส่วนผู้ป่วยโรคเบาหวาน/ความดันโลหิตสูง ที่ไปรับการรักษาที่ ศสม./รพสต. (มากกว่าร้อยละ 50)</t>
  </si>
  <si>
    <t>dm</t>
  </si>
  <si>
    <t>dmht</t>
  </si>
  <si>
    <t>ht</t>
  </si>
  <si>
    <t>total</t>
  </si>
  <si>
    <t>pcucode</t>
  </si>
  <si>
    <t>hosname</t>
  </si>
  <si>
    <t>จำนวนผู้ป่วยเบาหวานในเขตรับผิดชอบ</t>
  </si>
  <si>
    <t>มารักษาโรคเบาหวาน</t>
  </si>
  <si>
    <t>คิดเป็นร้อยละ</t>
  </si>
  <si>
    <t>จำนวนผู้ป่วยเบาหวานความดันโลหิตสูงในเขตรับผิดชอบ</t>
  </si>
  <si>
    <t>มารักษาโรคเบาหวานและความดันโลหิตสูง</t>
  </si>
  <si>
    <t>จำนวนผู้ป่วยความดันโลหิตสูงในเขตรับผิดชอบ</t>
  </si>
  <si>
    <t>มารักษาโรคความดันโลหิตสูง</t>
  </si>
  <si>
    <t>รวมจำนวนผู้ป่วยเบาหวานความดันทั้งหมดในเขตรับผิดชอบ</t>
  </si>
  <si>
    <t>รวมมารักษาโรคเบาหวานความดันโลหิตสูง</t>
  </si>
  <si>
    <t>10015</t>
  </si>
  <si>
    <t>ยะลา บ้านยะลา หมู่ที่ 01,สอ.</t>
  </si>
  <si>
    <t>10016</t>
  </si>
  <si>
    <t>บุดี บ้านบุดี หมู่ที่ 01,สอ.</t>
  </si>
  <si>
    <t>10017</t>
  </si>
  <si>
    <t>บุดี บ้านปารามีแต หมู่ที่ 07,สอ.</t>
  </si>
  <si>
    <t>10018</t>
  </si>
  <si>
    <t>ยุโป บ้านยุโป หมู่ที่ 01,สอ.</t>
  </si>
  <si>
    <t>10019</t>
  </si>
  <si>
    <t>ยุโป บ้านทุ่งยามู หมู่ที่ 04,สอ.</t>
  </si>
  <si>
    <t>10020</t>
  </si>
  <si>
    <t>ลิดล บ้านลิดล หมู่ที่ 01,สอ.</t>
  </si>
  <si>
    <t>10021</t>
  </si>
  <si>
    <t>ท่าสาป บ้านท่าสาป หมู่ที่ 01,สอ.</t>
  </si>
  <si>
    <t>10022</t>
  </si>
  <si>
    <t>ลำใหม่ บ้านลำใหม่ หมู่ที่ 01,สอ.</t>
  </si>
  <si>
    <t>10023</t>
  </si>
  <si>
    <t>หน้าถ้ำ บ้านหน้าถ้ำ หมู่ที่ 01,สอ.</t>
  </si>
  <si>
    <t>10024</t>
  </si>
  <si>
    <t>ลำพระยา บ้านทำเนียบ หมู่ที่ 04,สอ.</t>
  </si>
  <si>
    <t>10025</t>
  </si>
  <si>
    <t>เปาะเส้ง บ้านเนียง หมู่ที่ 04,สอ.</t>
  </si>
  <si>
    <t>10026</t>
  </si>
  <si>
    <t>พร่อน บ้านตาสา หมู่ที่ 03,สอ.</t>
  </si>
  <si>
    <t>10027</t>
  </si>
  <si>
    <t>บันนังสาเรง บ้านบันนังบูโย หมู่ที่ 02,สอ.</t>
  </si>
  <si>
    <t>10028</t>
  </si>
  <si>
    <t>สะเตงนอก บ้านตะโละกือบง หมู่ที่ 06,สอ.</t>
  </si>
  <si>
    <t>10029</t>
  </si>
  <si>
    <t>ตาเซะ บ้านวังกระ หมู่ที่ 04,สอ.</t>
  </si>
  <si>
    <t>10030</t>
  </si>
  <si>
    <t>ตาเซะ บ้านทุ่งยอ หมู่ที่ 05,สอ.</t>
  </si>
  <si>
    <t>14108</t>
  </si>
  <si>
    <t>สะเตงนอก บ้านบาโงยบาแด หมู่ที่ 03,สอ.</t>
  </si>
  <si>
    <t>15226</t>
  </si>
  <si>
    <t>ศูนย์สุขภาพชุมชนบ้านสะเตง,</t>
  </si>
  <si>
    <t>15227</t>
  </si>
  <si>
    <t>ศูนย์สุขภาพชุมชนตลาดเก่า,</t>
  </si>
  <si>
    <t>24017</t>
  </si>
  <si>
    <t>ศูนย์บริการสาธารณสุข 3 เทศบาลนครยะลา</t>
  </si>
  <si>
    <t>24018</t>
  </si>
  <si>
    <t>ศูนย์บริการสาธารณสุข 4 เทศบาลนครยะลา</t>
  </si>
  <si>
    <t>24705</t>
  </si>
  <si>
    <t>ศูนย์บริการสาธารณสุข 1 เทศบาลนครยะลา</t>
  </si>
  <si>
    <t>หน่วยบริการปฐมภูมินิบงบารู</t>
  </si>
  <si>
    <t>ศสม.เวชกรรม</t>
  </si>
  <si>
    <t>เยี่ยมบ้าน</t>
  </si>
  <si>
    <t>รวมเขตเทศบาล (ไม่รวม รพ.ยะลา)</t>
  </si>
  <si>
    <t>รวมสสอ.เมือง</t>
  </si>
  <si>
    <t>รวมเครือข่าย</t>
  </si>
  <si>
    <t>จำนวนศสม.ทั้งหมด</t>
  </si>
  <si>
    <t>แห่ง</t>
  </si>
  <si>
    <t>จำนวนศสม.ที่มีสัดส่วนผู้ป่วยนอกเบาหวาน/ความดันโลหิตสูงมารับการรักษาเบาหวาน/ความดันโลหิตสูงมากกว่าร้อยละ 50 จากจำนวนผู้ป่วยเบาหวาน/ความดันโลหิตสูงทั้งหมดในพื้นที่รับผิดชอบ</t>
  </si>
  <si>
    <t>จำนวนรพสต.ทั้งหมด</t>
  </si>
  <si>
    <t>จำนวนรพสต.ที่มีสัดส่วนผู้ป่วยนอกเบาหวาน/ความดันโลหิตสูงมารับการรักษาเบาหวาน/ความดันโลหิตสูงมากกว่าร้อยละ 50 จากจำนวนผู้ป่วยเบาหวาน/ความดันโลหิตสูงทั้งหมดในพื้นที่รับผิดชอบ</t>
  </si>
  <si>
    <t>จำนวนศสม./รพสต.ทั้งหมด</t>
  </si>
  <si>
    <t>จำนวนศสม./รพสต.ที่มีสัดส่วนผู้ป่วยนอกเบาหวาน/ความดันโลหิตสูงมารับการรักษาเบาหวาน/ความดันโลหิตสูงมากกว่าร้อยละ 50 จากจำนวนผู้ป่วยเบาหวาน/ความดันโลหิตสูงทั้งหมดในพื้นที่รับผิดชอบ</t>
  </si>
  <si>
    <t>ข้อมูลเยี่ยมบ้าน</t>
  </si>
  <si>
    <t>a</t>
  </si>
  <si>
    <t>b</t>
  </si>
  <si>
    <t>c</t>
  </si>
  <si>
    <t>เป้าหมายกำหนดทีร้อยละ 50 ถึงจะผ่าน</t>
  </si>
  <si>
    <t>ข้อมูลสะสม</t>
  </si>
  <si>
    <t xml:space="preserve">รวมเขตเทศบาล </t>
  </si>
  <si>
    <t>รพสต./ศสม.ที่มีสัดส่วนผู้ป่วยนอกมารับการรักษาDMHT มากกว่าร้อยละ 60</t>
  </si>
  <si>
    <t>สัดส่วนผู้ป่วยโรคเบาหวาน/ความดันโลหิตสูง ที่ไปรับการรักษาที่ ศสม./รพสต. (มากกว่าร้อยละ 60)</t>
  </si>
  <si>
    <t>จำนวนศสม.ที่มีสัดส่วนผู้ป่วยนอกเบาหวาน/ความดันโลหิตสูงมารับการรักษาเบาหวาน/ความดันโลหิตสูงมากกว่าร้อยละ 60 จากจำนวนผู้ป่วยเบาหวาน/ความดันโลหิตสูงทั้งหมดในพื้นที่รับผิดชอบ</t>
  </si>
  <si>
    <t>จำนวนรพสต.ที่มีสัดส่วนผู้ป่วยนอกเบาหวาน/ความดันโลหิตสูงมารับการรักษาเบาหวาน/ความดันโลหิตสูงมากกว่าร้อยละ 60 จากจำนวนผู้ป่วยเบาหวาน/ความดันโลหิตสูงทั้งหมดในพื้นที่รับผิดชอบ</t>
  </si>
  <si>
    <t>จำนวนศสม./รพสต.ที่มีสัดส่วนผู้ป่วยนอกเบาหวาน/ความดันโลหิตสูงมารับการรักษาเบาหวาน/ความดันโลหิตสูงมากกว่าร้อยละ 60 จากจำนวนผู้ป่วยเบาหวาน/ความดันโลหิตสูงทั้งหมดในพื้นที่รับผิดชอบ</t>
  </si>
  <si>
    <t>สัดส่วนผู้ป่วยโรคเบาหวาน/ความดันโลหิตสูง ที่ไปรับการรักษาที่ ศสม./รพสต. สะสม (มากกว่าร้อยละ 50)</t>
  </si>
  <si>
    <t>สัดส่วนผู้ป่วยโรคเบาหวาน/ความดันโลหิตสูง ที่ไปรับการรักษาที่ ศสม./รพสต. สะสม(มากกว่าร้อยละ 60)</t>
  </si>
</sst>
</file>

<file path=xl/styles.xml><?xml version="1.0" encoding="utf-8"?>
<styleSheet xmlns="http://schemas.openxmlformats.org/spreadsheetml/2006/main">
  <numFmts count="29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_(* #,##0.00_);_(* \(#,##0.00\);_(* &quot;-&quot;??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0.000"/>
    <numFmt numFmtId="202" formatCode="0.0"/>
    <numFmt numFmtId="203" formatCode="0.0000"/>
  </numFmts>
  <fonts count="33">
    <font>
      <sz val="11"/>
      <color indexed="8"/>
      <name val="Tahoma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sz val="11"/>
      <color indexed="10"/>
      <name val="Tahoma"/>
      <family val="2"/>
    </font>
    <font>
      <b/>
      <sz val="11"/>
      <name val="Arial"/>
      <family val="2"/>
    </font>
    <font>
      <sz val="8.45"/>
      <color indexed="8"/>
      <name val="Arial"/>
      <family val="0"/>
    </font>
    <font>
      <sz val="9.75"/>
      <color indexed="8"/>
      <name val="Arial"/>
      <family val="0"/>
    </font>
    <font>
      <sz val="8.2"/>
      <color indexed="8"/>
      <name val="Arial"/>
      <family val="0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2"/>
      <color indexed="8"/>
      <name val="Arial"/>
      <family val="0"/>
    </font>
    <font>
      <b/>
      <sz val="11.75"/>
      <color indexed="8"/>
      <name val="Arial"/>
      <family val="0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9" fillId="20" borderId="1" applyNumberFormat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21" borderId="2" applyNumberFormat="0" applyAlignment="0" applyProtection="0"/>
    <xf numFmtId="0" fontId="17" fillId="0" borderId="6" applyNumberFormat="0" applyFill="0" applyAlignment="0" applyProtection="0"/>
    <xf numFmtId="0" fontId="12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6" fillId="7" borderId="1" applyNumberFormat="0" applyAlignment="0" applyProtection="0"/>
    <xf numFmtId="0" fontId="18" fillId="22" borderId="0" applyNumberFormat="0" applyBorder="0" applyAlignment="0" applyProtection="0"/>
    <xf numFmtId="0" fontId="6" fillId="0" borderId="9" applyNumberFormat="0" applyFill="0" applyAlignment="0" applyProtection="0"/>
    <xf numFmtId="0" fontId="8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9" fillId="20" borderId="8" applyNumberFormat="0" applyAlignment="0" applyProtection="0"/>
    <xf numFmtId="0" fontId="0" fillId="23" borderId="7" applyNumberFormat="0" applyFon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4" borderId="10" xfId="88" applyFont="1" applyFill="1" applyBorder="1" applyAlignment="1">
      <alignment horizontal="center"/>
      <protection/>
    </xf>
    <xf numFmtId="0" fontId="3" fillId="24" borderId="11" xfId="88" applyFont="1" applyFill="1" applyBorder="1" applyAlignment="1">
      <alignment horizontal="center"/>
      <protection/>
    </xf>
    <xf numFmtId="0" fontId="0" fillId="4" borderId="12" xfId="0" applyFill="1" applyBorder="1" applyAlignment="1">
      <alignment wrapText="1"/>
    </xf>
    <xf numFmtId="0" fontId="0" fillId="25" borderId="12" xfId="0" applyFill="1" applyBorder="1" applyAlignment="1">
      <alignment wrapText="1"/>
    </xf>
    <xf numFmtId="0" fontId="0" fillId="3" borderId="12" xfId="0" applyFill="1" applyBorder="1" applyAlignment="1">
      <alignment wrapText="1"/>
    </xf>
    <xf numFmtId="0" fontId="0" fillId="22" borderId="12" xfId="0" applyFill="1" applyBorder="1" applyAlignment="1">
      <alignment wrapText="1"/>
    </xf>
    <xf numFmtId="0" fontId="0" fillId="0" borderId="0" xfId="0" applyAlignment="1">
      <alignment wrapText="1"/>
    </xf>
    <xf numFmtId="0" fontId="3" fillId="0" borderId="13" xfId="88" applyFont="1" applyFill="1" applyBorder="1" applyAlignment="1">
      <alignment wrapText="1"/>
      <protection/>
    </xf>
    <xf numFmtId="0" fontId="3" fillId="0" borderId="14" xfId="88" applyFont="1" applyFill="1" applyBorder="1" applyAlignment="1">
      <alignment wrapText="1"/>
      <protection/>
    </xf>
    <xf numFmtId="0" fontId="3" fillId="26" borderId="14" xfId="89" applyFont="1" applyFill="1" applyBorder="1" applyAlignment="1">
      <alignment horizontal="right" wrapText="1"/>
      <protection/>
    </xf>
    <xf numFmtId="2" fontId="3" fillId="26" borderId="14" xfId="89" applyNumberFormat="1" applyFont="1" applyFill="1" applyBorder="1" applyAlignment="1">
      <alignment horizontal="right" wrapText="1"/>
      <protection/>
    </xf>
    <xf numFmtId="0" fontId="3" fillId="27" borderId="14" xfId="89" applyFont="1" applyFill="1" applyBorder="1" applyAlignment="1">
      <alignment horizontal="right" wrapText="1"/>
      <protection/>
    </xf>
    <xf numFmtId="2" fontId="3" fillId="27" borderId="14" xfId="89" applyNumberFormat="1" applyFont="1" applyFill="1" applyBorder="1" applyAlignment="1">
      <alignment horizontal="right" wrapText="1"/>
      <protection/>
    </xf>
    <xf numFmtId="0" fontId="3" fillId="28" borderId="14" xfId="89" applyFont="1" applyFill="1" applyBorder="1" applyAlignment="1">
      <alignment horizontal="right" wrapText="1"/>
      <protection/>
    </xf>
    <xf numFmtId="2" fontId="3" fillId="28" borderId="14" xfId="89" applyNumberFormat="1" applyFont="1" applyFill="1" applyBorder="1" applyAlignment="1">
      <alignment horizontal="right" wrapText="1"/>
      <protection/>
    </xf>
    <xf numFmtId="0" fontId="0" fillId="22" borderId="14" xfId="0" applyFill="1" applyBorder="1" applyAlignment="1">
      <alignment/>
    </xf>
    <xf numFmtId="2" fontId="3" fillId="29" borderId="14" xfId="89" applyNumberFormat="1" applyFont="1" applyFill="1" applyBorder="1" applyAlignment="1">
      <alignment horizontal="right" wrapText="1"/>
      <protection/>
    </xf>
    <xf numFmtId="0" fontId="0" fillId="30" borderId="14" xfId="0" applyFill="1" applyBorder="1" applyAlignment="1">
      <alignment/>
    </xf>
    <xf numFmtId="0" fontId="0" fillId="0" borderId="14" xfId="0" applyBorder="1" applyAlignment="1">
      <alignment/>
    </xf>
    <xf numFmtId="0" fontId="3" fillId="3" borderId="13" xfId="88" applyFont="1" applyFill="1" applyBorder="1" applyAlignment="1">
      <alignment wrapText="1"/>
      <protection/>
    </xf>
    <xf numFmtId="0" fontId="3" fillId="3" borderId="14" xfId="88" applyFont="1" applyFill="1" applyBorder="1" applyAlignment="1">
      <alignment wrapText="1"/>
      <protection/>
    </xf>
    <xf numFmtId="0" fontId="3" fillId="3" borderId="15" xfId="88" applyFont="1" applyFill="1" applyBorder="1" applyAlignment="1">
      <alignment wrapText="1"/>
      <protection/>
    </xf>
    <xf numFmtId="0" fontId="3" fillId="3" borderId="16" xfId="88" applyFont="1" applyFill="1" applyBorder="1" applyAlignment="1">
      <alignment wrapText="1"/>
      <protection/>
    </xf>
    <xf numFmtId="0" fontId="3" fillId="26" borderId="16" xfId="89" applyFont="1" applyFill="1" applyBorder="1" applyAlignment="1">
      <alignment horizontal="right" wrapText="1"/>
      <protection/>
    </xf>
    <xf numFmtId="0" fontId="3" fillId="0" borderId="14" xfId="88" applyFont="1" applyFill="1" applyBorder="1" applyAlignment="1">
      <alignment horizontal="left" wrapText="1"/>
      <protection/>
    </xf>
    <xf numFmtId="0" fontId="3" fillId="3" borderId="14" xfId="88" applyFont="1" applyFill="1" applyBorder="1" applyAlignment="1">
      <alignment horizontal="left" wrapText="1"/>
      <protection/>
    </xf>
    <xf numFmtId="0" fontId="4" fillId="0" borderId="17" xfId="88" applyFont="1" applyFill="1" applyBorder="1" applyAlignment="1">
      <alignment horizontal="right" wrapText="1"/>
      <protection/>
    </xf>
    <xf numFmtId="0" fontId="1" fillId="0" borderId="18" xfId="0" applyFont="1" applyBorder="1" applyAlignment="1">
      <alignment/>
    </xf>
    <xf numFmtId="2" fontId="1" fillId="0" borderId="18" xfId="0" applyNumberFormat="1" applyFont="1" applyBorder="1" applyAlignment="1">
      <alignment/>
    </xf>
    <xf numFmtId="0" fontId="1" fillId="0" borderId="14" xfId="0" applyFont="1" applyBorder="1" applyAlignment="1">
      <alignment/>
    </xf>
    <xf numFmtId="2" fontId="1" fillId="0" borderId="14" xfId="0" applyNumberFormat="1" applyFont="1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right"/>
    </xf>
    <xf numFmtId="2" fontId="0" fillId="0" borderId="20" xfId="0" applyNumberFormat="1" applyBorder="1" applyAlignment="1">
      <alignment/>
    </xf>
    <xf numFmtId="0" fontId="0" fillId="0" borderId="24" xfId="0" applyBorder="1" applyAlignment="1">
      <alignment/>
    </xf>
    <xf numFmtId="2" fontId="3" fillId="31" borderId="14" xfId="89" applyNumberFormat="1" applyFont="1" applyFill="1" applyBorder="1" applyAlignment="1">
      <alignment horizontal="right" wrapText="1"/>
      <protection/>
    </xf>
    <xf numFmtId="0" fontId="3" fillId="24" borderId="25" xfId="88" applyFont="1" applyFill="1" applyBorder="1" applyAlignment="1">
      <alignment horizontal="center"/>
      <protection/>
    </xf>
    <xf numFmtId="0" fontId="3" fillId="0" borderId="26" xfId="88" applyFont="1" applyFill="1" applyBorder="1" applyAlignment="1">
      <alignment wrapText="1"/>
      <protection/>
    </xf>
    <xf numFmtId="0" fontId="3" fillId="3" borderId="26" xfId="88" applyFont="1" applyFill="1" applyBorder="1" applyAlignment="1">
      <alignment wrapText="1"/>
      <protection/>
    </xf>
    <xf numFmtId="0" fontId="3" fillId="3" borderId="27" xfId="88" applyFont="1" applyFill="1" applyBorder="1" applyAlignment="1">
      <alignment wrapText="1"/>
      <protection/>
    </xf>
    <xf numFmtId="0" fontId="0" fillId="22" borderId="14" xfId="0" applyFill="1" applyBorder="1" applyAlignment="1">
      <alignment horizontal="center" wrapText="1"/>
    </xf>
    <xf numFmtId="2" fontId="0" fillId="0" borderId="14" xfId="0" applyNumberFormat="1" applyBorder="1" applyAlignment="1">
      <alignment/>
    </xf>
    <xf numFmtId="0" fontId="3" fillId="3" borderId="28" xfId="88" applyFont="1" applyFill="1" applyBorder="1" applyAlignment="1">
      <alignment wrapText="1"/>
      <protection/>
    </xf>
    <xf numFmtId="0" fontId="3" fillId="3" borderId="0" xfId="88" applyFont="1" applyFill="1" applyBorder="1" applyAlignment="1">
      <alignment wrapText="1"/>
      <protection/>
    </xf>
    <xf numFmtId="17" fontId="0" fillId="0" borderId="0" xfId="0" applyNumberFormat="1" applyAlignment="1">
      <alignment/>
    </xf>
    <xf numFmtId="2" fontId="0" fillId="0" borderId="26" xfId="0" applyNumberFormat="1" applyBorder="1" applyAlignment="1">
      <alignment/>
    </xf>
    <xf numFmtId="2" fontId="0" fillId="30" borderId="14" xfId="0" applyNumberFormat="1" applyFill="1" applyBorder="1" applyAlignment="1">
      <alignment/>
    </xf>
    <xf numFmtId="2" fontId="0" fillId="30" borderId="26" xfId="0" applyNumberFormat="1" applyFill="1" applyBorder="1" applyAlignment="1">
      <alignment/>
    </xf>
    <xf numFmtId="2" fontId="6" fillId="25" borderId="14" xfId="0" applyNumberFormat="1" applyFont="1" applyFill="1" applyBorder="1" applyAlignment="1">
      <alignment/>
    </xf>
    <xf numFmtId="2" fontId="6" fillId="25" borderId="26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30" borderId="14" xfId="0" applyFill="1" applyBorder="1" applyAlignment="1">
      <alignment wrapText="1"/>
    </xf>
    <xf numFmtId="0" fontId="0" fillId="0" borderId="0" xfId="0" applyFill="1" applyAlignment="1">
      <alignment/>
    </xf>
    <xf numFmtId="2" fontId="3" fillId="32" borderId="14" xfId="89" applyNumberFormat="1" applyFont="1" applyFill="1" applyBorder="1" applyAlignment="1">
      <alignment horizontal="right" wrapText="1"/>
      <protection/>
    </xf>
    <xf numFmtId="2" fontId="3" fillId="33" borderId="14" xfId="89" applyNumberFormat="1" applyFont="1" applyFill="1" applyBorder="1" applyAlignment="1">
      <alignment horizontal="right" wrapText="1"/>
      <protection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4" xfId="0" applyBorder="1" applyAlignment="1">
      <alignment wrapText="1"/>
    </xf>
    <xf numFmtId="0" fontId="0" fillId="34" borderId="14" xfId="0" applyFill="1" applyBorder="1" applyAlignment="1">
      <alignment/>
    </xf>
    <xf numFmtId="0" fontId="32" fillId="22" borderId="12" xfId="0" applyFont="1" applyFill="1" applyBorder="1" applyAlignment="1">
      <alignment wrapText="1"/>
    </xf>
    <xf numFmtId="0" fontId="22" fillId="0" borderId="0" xfId="0" applyFont="1" applyAlignment="1">
      <alignment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การคำนวณ" xfId="81"/>
    <cellStyle name="ข้อความเตือน" xfId="82"/>
    <cellStyle name="ข้อความอธิบาย" xfId="83"/>
    <cellStyle name="ชื่อเรื่อง" xfId="84"/>
    <cellStyle name="เซลล์ตรวจสอบ" xfId="85"/>
    <cellStyle name="เซลล์ที่มีการเชื่อมโยง" xfId="86"/>
    <cellStyle name="ดี" xfId="87"/>
    <cellStyle name="ปกติ_0155" xfId="88"/>
    <cellStyle name="ปกติ_Sheet1" xfId="89"/>
    <cellStyle name="ป้อนค่า" xfId="90"/>
    <cellStyle name="ปานกลาง" xfId="91"/>
    <cellStyle name="ผลรวม" xfId="92"/>
    <cellStyle name="แย่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แสดงผล" xfId="100"/>
    <cellStyle name="หมายเหตุ" xfId="101"/>
    <cellStyle name="หัวเรื่อง 1" xfId="102"/>
    <cellStyle name="หัวเรื่อง 2" xfId="103"/>
    <cellStyle name="หัวเรื่อง 3" xfId="104"/>
    <cellStyle name="หัวเรื่อง 4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สัดส่วน ผู้ป่วยเบาหวานความดันโลหิตสูงรับบริการที่รพ.สต./ศสม.</a:t>
            </a:r>
          </a:p>
        </c:rich>
      </c:tx>
      <c:layout>
        <c:manualLayout>
          <c:xMode val="factor"/>
          <c:yMode val="factor"/>
          <c:x val="-0.054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2125"/>
          <c:w val="0.73025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total!$A$27:$B$27</c:f>
              <c:strCache>
                <c:ptCount val="1"/>
                <c:pt idx="0">
                  <c:v>a รวมเขตเทศบาล (ไม่รวม รพ.ยะลา)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total!$C$27:$N$27</c:f>
              <c:numCache/>
            </c:numRef>
          </c:val>
          <c:smooth val="0"/>
        </c:ser>
        <c:ser>
          <c:idx val="1"/>
          <c:order val="1"/>
          <c:tx>
            <c:strRef>
              <c:f>total!$A$28:$B$28</c:f>
              <c:strCache>
                <c:ptCount val="1"/>
                <c:pt idx="0">
                  <c:v>b รวมสสอ.เมือง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total!$C$28:$N$28</c:f>
              <c:numCache/>
            </c:numRef>
          </c:val>
          <c:smooth val="0"/>
        </c:ser>
        <c:ser>
          <c:idx val="2"/>
          <c:order val="2"/>
          <c:tx>
            <c:strRef>
              <c:f>total!$A$29:$B$29</c:f>
              <c:strCache>
                <c:ptCount val="1"/>
                <c:pt idx="0">
                  <c:v>c รวมเครือข่าย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total!$C$29:$N$29</c:f>
              <c:numCache/>
            </c:numRef>
          </c:val>
          <c:smooth val="0"/>
        </c:ser>
        <c:marker val="1"/>
        <c:axId val="25407676"/>
        <c:axId val="27342493"/>
      </c:lineChart>
      <c:catAx>
        <c:axId val="2540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42493"/>
        <c:crosses val="autoZero"/>
        <c:auto val="1"/>
        <c:lblOffset val="100"/>
        <c:tickLblSkip val="1"/>
        <c:noMultiLvlLbl val="0"/>
      </c:catAx>
      <c:valAx>
        <c:axId val="273424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07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25"/>
          <c:y val="0.41825"/>
          <c:w val="0.198"/>
          <c:h val="0.2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สัดส่วน ผู้ป่วยเบาหวานความดันโลหิตสูงรับบริการที่ศสม.ปีงบ 58</a:t>
            </a:r>
          </a:p>
        </c:rich>
      </c:tx>
      <c:layout>
        <c:manualLayout>
          <c:xMode val="factor"/>
          <c:yMode val="factor"/>
          <c:x val="-0.08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725"/>
          <c:w val="0.72075"/>
          <c:h val="0.787"/>
        </c:manualLayout>
      </c:layout>
      <c:lineChart>
        <c:grouping val="standard"/>
        <c:varyColors val="0"/>
        <c:ser>
          <c:idx val="0"/>
          <c:order val="0"/>
          <c:tx>
            <c:strRef>
              <c:f>total!$A$20:$B$20</c:f>
              <c:strCache>
                <c:ptCount val="1"/>
                <c:pt idx="0">
                  <c:v>15226 ศูนย์สุขภาพชุมชนบ้านสะเตง,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total!$C$20:$N$20</c:f>
              <c:numCache/>
            </c:numRef>
          </c:val>
          <c:smooth val="0"/>
        </c:ser>
        <c:ser>
          <c:idx val="1"/>
          <c:order val="1"/>
          <c:tx>
            <c:strRef>
              <c:f>total!$A$21:$B$21</c:f>
              <c:strCache>
                <c:ptCount val="1"/>
                <c:pt idx="0">
                  <c:v>15227 ศูนย์สุขภาพชุมชนตลาดเก่า,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total!$C$21:$N$21</c:f>
              <c:numCache/>
            </c:numRef>
          </c:val>
          <c:smooth val="0"/>
        </c:ser>
        <c:ser>
          <c:idx val="2"/>
          <c:order val="2"/>
          <c:tx>
            <c:strRef>
              <c:f>total!$A$22:$B$22</c:f>
              <c:strCache>
                <c:ptCount val="1"/>
                <c:pt idx="0">
                  <c:v>24017 ศูนย์บริการสาธารณสุข 3 เทศบาลนครยะลา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total!$C$22:$N$22</c:f>
              <c:numCache/>
            </c:numRef>
          </c:val>
          <c:smooth val="0"/>
        </c:ser>
        <c:ser>
          <c:idx val="3"/>
          <c:order val="3"/>
          <c:tx>
            <c:strRef>
              <c:f>total!$A$23:$B$23</c:f>
              <c:strCache>
                <c:ptCount val="1"/>
                <c:pt idx="0">
                  <c:v>24018 ศูนย์บริการสาธารณสุข 4 เทศบาลนครยะลา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total!$C$23:$N$23</c:f>
              <c:numCache/>
            </c:numRef>
          </c:val>
          <c:smooth val="0"/>
        </c:ser>
        <c:ser>
          <c:idx val="4"/>
          <c:order val="4"/>
          <c:tx>
            <c:strRef>
              <c:f>total!$A$24:$B$24</c:f>
              <c:strCache>
                <c:ptCount val="1"/>
                <c:pt idx="0">
                  <c:v>24705 ศูนย์บริการสาธารณสุข 1 เทศบาลนครยะลา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total!$C$24:$N$24</c:f>
              <c:numCache/>
            </c:numRef>
          </c:val>
          <c:smooth val="0"/>
        </c:ser>
        <c:marker val="1"/>
        <c:axId val="44755846"/>
        <c:axId val="149431"/>
      </c:lineChart>
      <c:catAx>
        <c:axId val="4475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431"/>
        <c:crosses val="autoZero"/>
        <c:auto val="1"/>
        <c:lblOffset val="100"/>
        <c:tickLblSkip val="1"/>
        <c:noMultiLvlLbl val="0"/>
      </c:catAx>
      <c:valAx>
        <c:axId val="1494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55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25"/>
          <c:y val="0.342"/>
          <c:w val="0.23"/>
          <c:h val="0.3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29</xdr:row>
      <xdr:rowOff>114300</xdr:rowOff>
    </xdr:from>
    <xdr:to>
      <xdr:col>12</xdr:col>
      <xdr:colOff>76200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219075" y="5562600"/>
        <a:ext cx="110966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56</xdr:row>
      <xdr:rowOff>161925</xdr:rowOff>
    </xdr:from>
    <xdr:to>
      <xdr:col>13</xdr:col>
      <xdr:colOff>638175</xdr:colOff>
      <xdr:row>71</xdr:row>
      <xdr:rowOff>95250</xdr:rowOff>
    </xdr:to>
    <xdr:graphicFrame>
      <xdr:nvGraphicFramePr>
        <xdr:cNvPr id="2" name="Chart 2"/>
        <xdr:cNvGraphicFramePr/>
      </xdr:nvGraphicFramePr>
      <xdr:xfrm>
        <a:off x="47625" y="10496550"/>
        <a:ext cx="125158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70</xdr:row>
      <xdr:rowOff>85725</xdr:rowOff>
    </xdr:from>
    <xdr:to>
      <xdr:col>1</xdr:col>
      <xdr:colOff>647700</xdr:colOff>
      <xdr:row>71</xdr:row>
      <xdr:rowOff>76200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19150" y="12954000"/>
          <a:ext cx="514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ต.ค.56</a:t>
          </a:r>
        </a:p>
      </xdr:txBody>
    </xdr:sp>
    <xdr:clientData/>
  </xdr:twoCellAnchor>
  <xdr:twoCellAnchor>
    <xdr:from>
      <xdr:col>1</xdr:col>
      <xdr:colOff>752475</xdr:colOff>
      <xdr:row>70</xdr:row>
      <xdr:rowOff>85725</xdr:rowOff>
    </xdr:from>
    <xdr:to>
      <xdr:col>1</xdr:col>
      <xdr:colOff>1266825</xdr:colOff>
      <xdr:row>71</xdr:row>
      <xdr:rowOff>76200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38275" y="12954000"/>
          <a:ext cx="514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พ.ย.56</a:t>
          </a:r>
        </a:p>
      </xdr:txBody>
    </xdr:sp>
    <xdr:clientData/>
  </xdr:twoCellAnchor>
  <xdr:twoCellAnchor>
    <xdr:from>
      <xdr:col>1</xdr:col>
      <xdr:colOff>1419225</xdr:colOff>
      <xdr:row>70</xdr:row>
      <xdr:rowOff>95250</xdr:rowOff>
    </xdr:from>
    <xdr:to>
      <xdr:col>1</xdr:col>
      <xdr:colOff>1933575</xdr:colOff>
      <xdr:row>71</xdr:row>
      <xdr:rowOff>85725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105025" y="12963525"/>
          <a:ext cx="514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ธ.ค.56</a:t>
          </a:r>
        </a:p>
      </xdr:txBody>
    </xdr:sp>
    <xdr:clientData/>
  </xdr:twoCellAnchor>
  <xdr:twoCellAnchor>
    <xdr:from>
      <xdr:col>1</xdr:col>
      <xdr:colOff>161925</xdr:colOff>
      <xdr:row>49</xdr:row>
      <xdr:rowOff>95250</xdr:rowOff>
    </xdr:from>
    <xdr:to>
      <xdr:col>1</xdr:col>
      <xdr:colOff>666750</xdr:colOff>
      <xdr:row>50</xdr:row>
      <xdr:rowOff>114300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847725" y="9163050"/>
          <a:ext cx="504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ต.ค.56</a:t>
          </a:r>
        </a:p>
      </xdr:txBody>
    </xdr:sp>
    <xdr:clientData/>
  </xdr:twoCellAnchor>
  <xdr:twoCellAnchor>
    <xdr:from>
      <xdr:col>1</xdr:col>
      <xdr:colOff>752475</xdr:colOff>
      <xdr:row>49</xdr:row>
      <xdr:rowOff>85725</xdr:rowOff>
    </xdr:from>
    <xdr:to>
      <xdr:col>1</xdr:col>
      <xdr:colOff>1257300</xdr:colOff>
      <xdr:row>50</xdr:row>
      <xdr:rowOff>104775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438275" y="9153525"/>
          <a:ext cx="504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พ.ย.56</a:t>
          </a:r>
        </a:p>
      </xdr:txBody>
    </xdr:sp>
    <xdr:clientData/>
  </xdr:twoCellAnchor>
  <xdr:twoCellAnchor>
    <xdr:from>
      <xdr:col>1</xdr:col>
      <xdr:colOff>1419225</xdr:colOff>
      <xdr:row>49</xdr:row>
      <xdr:rowOff>85725</xdr:rowOff>
    </xdr:from>
    <xdr:to>
      <xdr:col>1</xdr:col>
      <xdr:colOff>1924050</xdr:colOff>
      <xdr:row>50</xdr:row>
      <xdr:rowOff>123825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105025" y="9153525"/>
          <a:ext cx="504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ธ.ค.56</a:t>
          </a:r>
        </a:p>
      </xdr:txBody>
    </xdr:sp>
    <xdr:clientData/>
  </xdr:twoCellAnchor>
  <xdr:twoCellAnchor>
    <xdr:from>
      <xdr:col>1</xdr:col>
      <xdr:colOff>2057400</xdr:colOff>
      <xdr:row>49</xdr:row>
      <xdr:rowOff>95250</xdr:rowOff>
    </xdr:from>
    <xdr:to>
      <xdr:col>1</xdr:col>
      <xdr:colOff>2562225</xdr:colOff>
      <xdr:row>50</xdr:row>
      <xdr:rowOff>114300</xdr:rowOff>
    </xdr:to>
    <xdr:sp>
      <xdr:nvSpPr>
        <xdr:cNvPr id="9" name="Text Box 8"/>
        <xdr:cNvSpPr txBox="1">
          <a:spLocks noChangeArrowheads="1"/>
        </xdr:cNvSpPr>
      </xdr:nvSpPr>
      <xdr:spPr>
        <a:xfrm>
          <a:off x="2743200" y="9163050"/>
          <a:ext cx="504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ม.ค.57</a:t>
          </a:r>
        </a:p>
      </xdr:txBody>
    </xdr:sp>
    <xdr:clientData/>
  </xdr:twoCellAnchor>
  <xdr:twoCellAnchor>
    <xdr:from>
      <xdr:col>1</xdr:col>
      <xdr:colOff>2657475</xdr:colOff>
      <xdr:row>49</xdr:row>
      <xdr:rowOff>85725</xdr:rowOff>
    </xdr:from>
    <xdr:to>
      <xdr:col>1</xdr:col>
      <xdr:colOff>3162300</xdr:colOff>
      <xdr:row>50</xdr:row>
      <xdr:rowOff>104775</xdr:rowOff>
    </xdr:to>
    <xdr:sp>
      <xdr:nvSpPr>
        <xdr:cNvPr id="10" name="Text Box 8"/>
        <xdr:cNvSpPr txBox="1">
          <a:spLocks noChangeArrowheads="1"/>
        </xdr:cNvSpPr>
      </xdr:nvSpPr>
      <xdr:spPr>
        <a:xfrm>
          <a:off x="3343275" y="9153525"/>
          <a:ext cx="504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ก.พ.57</a:t>
          </a:r>
        </a:p>
      </xdr:txBody>
    </xdr:sp>
    <xdr:clientData/>
  </xdr:twoCellAnchor>
  <xdr:twoCellAnchor>
    <xdr:from>
      <xdr:col>1</xdr:col>
      <xdr:colOff>2181225</xdr:colOff>
      <xdr:row>70</xdr:row>
      <xdr:rowOff>95250</xdr:rowOff>
    </xdr:from>
    <xdr:to>
      <xdr:col>1</xdr:col>
      <xdr:colOff>2695575</xdr:colOff>
      <xdr:row>71</xdr:row>
      <xdr:rowOff>85725</xdr:rowOff>
    </xdr:to>
    <xdr:sp>
      <xdr:nvSpPr>
        <xdr:cNvPr id="11" name="Text Box 8"/>
        <xdr:cNvSpPr txBox="1">
          <a:spLocks noChangeArrowheads="1"/>
        </xdr:cNvSpPr>
      </xdr:nvSpPr>
      <xdr:spPr>
        <a:xfrm>
          <a:off x="2867025" y="12963525"/>
          <a:ext cx="514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ม.ค.57</a:t>
          </a:r>
        </a:p>
      </xdr:txBody>
    </xdr:sp>
    <xdr:clientData/>
  </xdr:twoCellAnchor>
  <xdr:twoCellAnchor>
    <xdr:from>
      <xdr:col>1</xdr:col>
      <xdr:colOff>2886075</xdr:colOff>
      <xdr:row>70</xdr:row>
      <xdr:rowOff>95250</xdr:rowOff>
    </xdr:from>
    <xdr:to>
      <xdr:col>1</xdr:col>
      <xdr:colOff>3400425</xdr:colOff>
      <xdr:row>71</xdr:row>
      <xdr:rowOff>85725</xdr:rowOff>
    </xdr:to>
    <xdr:sp>
      <xdr:nvSpPr>
        <xdr:cNvPr id="12" name="Text Box 8"/>
        <xdr:cNvSpPr txBox="1">
          <a:spLocks noChangeArrowheads="1"/>
        </xdr:cNvSpPr>
      </xdr:nvSpPr>
      <xdr:spPr>
        <a:xfrm>
          <a:off x="3571875" y="12963525"/>
          <a:ext cx="514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ก.พ.57</a:t>
          </a:r>
        </a:p>
      </xdr:txBody>
    </xdr:sp>
    <xdr:clientData/>
  </xdr:twoCellAnchor>
  <xdr:twoCellAnchor>
    <xdr:from>
      <xdr:col>1</xdr:col>
      <xdr:colOff>3314700</xdr:colOff>
      <xdr:row>49</xdr:row>
      <xdr:rowOff>104775</xdr:rowOff>
    </xdr:from>
    <xdr:to>
      <xdr:col>2</xdr:col>
      <xdr:colOff>152400</xdr:colOff>
      <xdr:row>50</xdr:row>
      <xdr:rowOff>123825</xdr:rowOff>
    </xdr:to>
    <xdr:sp>
      <xdr:nvSpPr>
        <xdr:cNvPr id="13" name="Text Box 8"/>
        <xdr:cNvSpPr txBox="1">
          <a:spLocks noChangeArrowheads="1"/>
        </xdr:cNvSpPr>
      </xdr:nvSpPr>
      <xdr:spPr>
        <a:xfrm>
          <a:off x="4000500" y="9172575"/>
          <a:ext cx="5810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มี.ค.57</a:t>
          </a:r>
        </a:p>
      </xdr:txBody>
    </xdr:sp>
    <xdr:clientData/>
  </xdr:twoCellAnchor>
  <xdr:twoCellAnchor>
    <xdr:from>
      <xdr:col>1</xdr:col>
      <xdr:colOff>3600450</xdr:colOff>
      <xdr:row>70</xdr:row>
      <xdr:rowOff>95250</xdr:rowOff>
    </xdr:from>
    <xdr:to>
      <xdr:col>2</xdr:col>
      <xdr:colOff>447675</xdr:colOff>
      <xdr:row>71</xdr:row>
      <xdr:rowOff>85725</xdr:rowOff>
    </xdr:to>
    <xdr:sp>
      <xdr:nvSpPr>
        <xdr:cNvPr id="14" name="Text Box 8"/>
        <xdr:cNvSpPr txBox="1">
          <a:spLocks noChangeArrowheads="1"/>
        </xdr:cNvSpPr>
      </xdr:nvSpPr>
      <xdr:spPr>
        <a:xfrm>
          <a:off x="4286250" y="12963525"/>
          <a:ext cx="590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มี.ค.57</a:t>
          </a:r>
        </a:p>
      </xdr:txBody>
    </xdr:sp>
    <xdr:clientData/>
  </xdr:twoCellAnchor>
  <xdr:twoCellAnchor>
    <xdr:from>
      <xdr:col>2</xdr:col>
      <xdr:colOff>266700</xdr:colOff>
      <xdr:row>49</xdr:row>
      <xdr:rowOff>95250</xdr:rowOff>
    </xdr:from>
    <xdr:to>
      <xdr:col>3</xdr:col>
      <xdr:colOff>123825</xdr:colOff>
      <xdr:row>50</xdr:row>
      <xdr:rowOff>114300</xdr:rowOff>
    </xdr:to>
    <xdr:sp>
      <xdr:nvSpPr>
        <xdr:cNvPr id="15" name="Text Box 8"/>
        <xdr:cNvSpPr txBox="1">
          <a:spLocks noChangeArrowheads="1"/>
        </xdr:cNvSpPr>
      </xdr:nvSpPr>
      <xdr:spPr>
        <a:xfrm>
          <a:off x="4695825" y="9163050"/>
          <a:ext cx="504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เม.ย.57</a:t>
          </a:r>
        </a:p>
      </xdr:txBody>
    </xdr:sp>
    <xdr:clientData/>
  </xdr:twoCellAnchor>
  <xdr:twoCellAnchor>
    <xdr:from>
      <xdr:col>2</xdr:col>
      <xdr:colOff>619125</xdr:colOff>
      <xdr:row>70</xdr:row>
      <xdr:rowOff>85725</xdr:rowOff>
    </xdr:from>
    <xdr:to>
      <xdr:col>3</xdr:col>
      <xdr:colOff>485775</xdr:colOff>
      <xdr:row>71</xdr:row>
      <xdr:rowOff>76200</xdr:rowOff>
    </xdr:to>
    <xdr:sp>
      <xdr:nvSpPr>
        <xdr:cNvPr id="16" name="Text Box 8"/>
        <xdr:cNvSpPr txBox="1">
          <a:spLocks noChangeArrowheads="1"/>
        </xdr:cNvSpPr>
      </xdr:nvSpPr>
      <xdr:spPr>
        <a:xfrm>
          <a:off x="5048250" y="12954000"/>
          <a:ext cx="514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เม.ย.57</a:t>
          </a:r>
        </a:p>
      </xdr:txBody>
    </xdr:sp>
    <xdr:clientData/>
  </xdr:twoCellAnchor>
  <xdr:twoCellAnchor>
    <xdr:from>
      <xdr:col>3</xdr:col>
      <xdr:colOff>238125</xdr:colOff>
      <xdr:row>49</xdr:row>
      <xdr:rowOff>95250</xdr:rowOff>
    </xdr:from>
    <xdr:to>
      <xdr:col>4</xdr:col>
      <xdr:colOff>57150</xdr:colOff>
      <xdr:row>50</xdr:row>
      <xdr:rowOff>114300</xdr:rowOff>
    </xdr:to>
    <xdr:sp>
      <xdr:nvSpPr>
        <xdr:cNvPr id="17" name="Text Box 8"/>
        <xdr:cNvSpPr txBox="1">
          <a:spLocks noChangeArrowheads="1"/>
        </xdr:cNvSpPr>
      </xdr:nvSpPr>
      <xdr:spPr>
        <a:xfrm>
          <a:off x="5314950" y="9163050"/>
          <a:ext cx="504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พ.ค.57</a:t>
          </a:r>
        </a:p>
      </xdr:txBody>
    </xdr:sp>
    <xdr:clientData/>
  </xdr:twoCellAnchor>
  <xdr:twoCellAnchor>
    <xdr:from>
      <xdr:col>3</xdr:col>
      <xdr:colOff>676275</xdr:colOff>
      <xdr:row>70</xdr:row>
      <xdr:rowOff>104775</xdr:rowOff>
    </xdr:from>
    <xdr:to>
      <xdr:col>4</xdr:col>
      <xdr:colOff>504825</xdr:colOff>
      <xdr:row>71</xdr:row>
      <xdr:rowOff>95250</xdr:rowOff>
    </xdr:to>
    <xdr:sp>
      <xdr:nvSpPr>
        <xdr:cNvPr id="18" name="Text Box 8"/>
        <xdr:cNvSpPr txBox="1">
          <a:spLocks noChangeArrowheads="1"/>
        </xdr:cNvSpPr>
      </xdr:nvSpPr>
      <xdr:spPr>
        <a:xfrm>
          <a:off x="5753100" y="12973050"/>
          <a:ext cx="514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พ.ค.57</a:t>
          </a:r>
        </a:p>
      </xdr:txBody>
    </xdr:sp>
    <xdr:clientData/>
  </xdr:twoCellAnchor>
  <xdr:twoCellAnchor>
    <xdr:from>
      <xdr:col>4</xdr:col>
      <xdr:colOff>200025</xdr:colOff>
      <xdr:row>49</xdr:row>
      <xdr:rowOff>76200</xdr:rowOff>
    </xdr:from>
    <xdr:to>
      <xdr:col>5</xdr:col>
      <xdr:colOff>19050</xdr:colOff>
      <xdr:row>50</xdr:row>
      <xdr:rowOff>95250</xdr:rowOff>
    </xdr:to>
    <xdr:sp>
      <xdr:nvSpPr>
        <xdr:cNvPr id="19" name="Text Box 8"/>
        <xdr:cNvSpPr txBox="1">
          <a:spLocks noChangeArrowheads="1"/>
        </xdr:cNvSpPr>
      </xdr:nvSpPr>
      <xdr:spPr>
        <a:xfrm>
          <a:off x="5962650" y="9144000"/>
          <a:ext cx="504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มิ.ย.57</a:t>
          </a:r>
        </a:p>
      </xdr:txBody>
    </xdr:sp>
    <xdr:clientData/>
  </xdr:twoCellAnchor>
  <xdr:twoCellAnchor>
    <xdr:from>
      <xdr:col>5</xdr:col>
      <xdr:colOff>57150</xdr:colOff>
      <xdr:row>70</xdr:row>
      <xdr:rowOff>95250</xdr:rowOff>
    </xdr:from>
    <xdr:to>
      <xdr:col>5</xdr:col>
      <xdr:colOff>571500</xdr:colOff>
      <xdr:row>71</xdr:row>
      <xdr:rowOff>85725</xdr:rowOff>
    </xdr:to>
    <xdr:sp>
      <xdr:nvSpPr>
        <xdr:cNvPr id="20" name="Text Box 8"/>
        <xdr:cNvSpPr txBox="1">
          <a:spLocks noChangeArrowheads="1"/>
        </xdr:cNvSpPr>
      </xdr:nvSpPr>
      <xdr:spPr>
        <a:xfrm>
          <a:off x="6505575" y="12963525"/>
          <a:ext cx="514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มิ.ย.57</a:t>
          </a:r>
        </a:p>
      </xdr:txBody>
    </xdr:sp>
    <xdr:clientData/>
  </xdr:twoCellAnchor>
  <xdr:twoCellAnchor>
    <xdr:from>
      <xdr:col>5</xdr:col>
      <xdr:colOff>123825</xdr:colOff>
      <xdr:row>49</xdr:row>
      <xdr:rowOff>85725</xdr:rowOff>
    </xdr:from>
    <xdr:to>
      <xdr:col>5</xdr:col>
      <xdr:colOff>657225</xdr:colOff>
      <xdr:row>50</xdr:row>
      <xdr:rowOff>123825</xdr:rowOff>
    </xdr:to>
    <xdr:sp>
      <xdr:nvSpPr>
        <xdr:cNvPr id="21" name="Text Box 8"/>
        <xdr:cNvSpPr txBox="1">
          <a:spLocks noChangeArrowheads="1"/>
        </xdr:cNvSpPr>
      </xdr:nvSpPr>
      <xdr:spPr>
        <a:xfrm>
          <a:off x="6572250" y="9153525"/>
          <a:ext cx="533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ก.ค.57</a:t>
          </a:r>
        </a:p>
      </xdr:txBody>
    </xdr:sp>
    <xdr:clientData/>
  </xdr:twoCellAnchor>
  <xdr:twoCellAnchor>
    <xdr:from>
      <xdr:col>6</xdr:col>
      <xdr:colOff>76200</xdr:colOff>
      <xdr:row>49</xdr:row>
      <xdr:rowOff>95250</xdr:rowOff>
    </xdr:from>
    <xdr:to>
      <xdr:col>6</xdr:col>
      <xdr:colOff>609600</xdr:colOff>
      <xdr:row>50</xdr:row>
      <xdr:rowOff>133350</xdr:rowOff>
    </xdr:to>
    <xdr:sp>
      <xdr:nvSpPr>
        <xdr:cNvPr id="22" name="Text Box 8"/>
        <xdr:cNvSpPr txBox="1">
          <a:spLocks noChangeArrowheads="1"/>
        </xdr:cNvSpPr>
      </xdr:nvSpPr>
      <xdr:spPr>
        <a:xfrm>
          <a:off x="7210425" y="9163050"/>
          <a:ext cx="533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ส.ค.57</a:t>
          </a:r>
        </a:p>
      </xdr:txBody>
    </xdr:sp>
    <xdr:clientData/>
  </xdr:twoCellAnchor>
  <xdr:twoCellAnchor>
    <xdr:from>
      <xdr:col>6</xdr:col>
      <xdr:colOff>85725</xdr:colOff>
      <xdr:row>70</xdr:row>
      <xdr:rowOff>95250</xdr:rowOff>
    </xdr:from>
    <xdr:to>
      <xdr:col>6</xdr:col>
      <xdr:colOff>600075</xdr:colOff>
      <xdr:row>71</xdr:row>
      <xdr:rowOff>85725</xdr:rowOff>
    </xdr:to>
    <xdr:sp>
      <xdr:nvSpPr>
        <xdr:cNvPr id="23" name="Text Box 8"/>
        <xdr:cNvSpPr txBox="1">
          <a:spLocks noChangeArrowheads="1"/>
        </xdr:cNvSpPr>
      </xdr:nvSpPr>
      <xdr:spPr>
        <a:xfrm>
          <a:off x="7219950" y="12963525"/>
          <a:ext cx="514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ก.ค.57</a:t>
          </a:r>
        </a:p>
      </xdr:txBody>
    </xdr:sp>
    <xdr:clientData/>
  </xdr:twoCellAnchor>
  <xdr:twoCellAnchor>
    <xdr:from>
      <xdr:col>7</xdr:col>
      <xdr:colOff>85725</xdr:colOff>
      <xdr:row>70</xdr:row>
      <xdr:rowOff>76200</xdr:rowOff>
    </xdr:from>
    <xdr:to>
      <xdr:col>7</xdr:col>
      <xdr:colOff>609600</xdr:colOff>
      <xdr:row>71</xdr:row>
      <xdr:rowOff>66675</xdr:rowOff>
    </xdr:to>
    <xdr:sp>
      <xdr:nvSpPr>
        <xdr:cNvPr id="24" name="Text Box 8"/>
        <xdr:cNvSpPr txBox="1">
          <a:spLocks noChangeArrowheads="1"/>
        </xdr:cNvSpPr>
      </xdr:nvSpPr>
      <xdr:spPr>
        <a:xfrm>
          <a:off x="7905750" y="12944475"/>
          <a:ext cx="523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ส.ค.57</a:t>
          </a:r>
        </a:p>
      </xdr:txBody>
    </xdr:sp>
    <xdr:clientData/>
  </xdr:twoCellAnchor>
  <xdr:twoCellAnchor>
    <xdr:from>
      <xdr:col>7</xdr:col>
      <xdr:colOff>66675</xdr:colOff>
      <xdr:row>49</xdr:row>
      <xdr:rowOff>104775</xdr:rowOff>
    </xdr:from>
    <xdr:to>
      <xdr:col>7</xdr:col>
      <xdr:colOff>600075</xdr:colOff>
      <xdr:row>50</xdr:row>
      <xdr:rowOff>142875</xdr:rowOff>
    </xdr:to>
    <xdr:sp>
      <xdr:nvSpPr>
        <xdr:cNvPr id="25" name="Text Box 8"/>
        <xdr:cNvSpPr txBox="1">
          <a:spLocks noChangeArrowheads="1"/>
        </xdr:cNvSpPr>
      </xdr:nvSpPr>
      <xdr:spPr>
        <a:xfrm>
          <a:off x="7886700" y="9172575"/>
          <a:ext cx="533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ก.ย.57</a:t>
          </a:r>
        </a:p>
      </xdr:txBody>
    </xdr:sp>
    <xdr:clientData/>
  </xdr:twoCellAnchor>
  <xdr:twoCellAnchor>
    <xdr:from>
      <xdr:col>8</xdr:col>
      <xdr:colOff>104775</xdr:colOff>
      <xdr:row>70</xdr:row>
      <xdr:rowOff>85725</xdr:rowOff>
    </xdr:from>
    <xdr:to>
      <xdr:col>8</xdr:col>
      <xdr:colOff>628650</xdr:colOff>
      <xdr:row>71</xdr:row>
      <xdr:rowOff>76200</xdr:rowOff>
    </xdr:to>
    <xdr:sp>
      <xdr:nvSpPr>
        <xdr:cNvPr id="26" name="Text Box 8"/>
        <xdr:cNvSpPr txBox="1">
          <a:spLocks noChangeArrowheads="1"/>
        </xdr:cNvSpPr>
      </xdr:nvSpPr>
      <xdr:spPr>
        <a:xfrm>
          <a:off x="8610600" y="12954000"/>
          <a:ext cx="523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ก.ย.57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pane xSplit="2" ySplit="2" topLeftCell="H2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29" sqref="L29"/>
    </sheetView>
  </sheetViews>
  <sheetFormatPr defaultColWidth="9.00390625" defaultRowHeight="14.25"/>
  <cols>
    <col min="2" max="2" width="48.125" style="0" customWidth="1"/>
    <col min="15" max="15" width="15.25390625" style="0" customWidth="1"/>
    <col min="246" max="246" width="48.125" style="0" customWidth="1"/>
  </cols>
  <sheetData>
    <row r="1" spans="1:13" ht="18.75" customHeight="1" thickBot="1">
      <c r="A1" s="1" t="s">
        <v>81</v>
      </c>
      <c r="D1" t="s">
        <v>1</v>
      </c>
      <c r="G1" t="s">
        <v>2</v>
      </c>
      <c r="J1" t="s">
        <v>3</v>
      </c>
      <c r="M1" t="s">
        <v>4</v>
      </c>
    </row>
    <row r="2" spans="1:15" ht="75.75" customHeight="1">
      <c r="A2" s="2" t="s">
        <v>5</v>
      </c>
      <c r="B2" s="3" t="s">
        <v>6</v>
      </c>
      <c r="C2" s="4" t="s">
        <v>7</v>
      </c>
      <c r="D2" s="4" t="s">
        <v>8</v>
      </c>
      <c r="E2" s="4" t="s">
        <v>9</v>
      </c>
      <c r="F2" s="5" t="s">
        <v>10</v>
      </c>
      <c r="G2" s="5" t="s">
        <v>11</v>
      </c>
      <c r="H2" s="5" t="s">
        <v>9</v>
      </c>
      <c r="I2" s="6" t="s">
        <v>12</v>
      </c>
      <c r="J2" s="6" t="s">
        <v>13</v>
      </c>
      <c r="K2" s="6" t="s">
        <v>9</v>
      </c>
      <c r="L2" s="7" t="s">
        <v>14</v>
      </c>
      <c r="M2" s="7" t="s">
        <v>15</v>
      </c>
      <c r="N2" s="7" t="s">
        <v>9</v>
      </c>
      <c r="O2" s="67" t="s">
        <v>80</v>
      </c>
    </row>
    <row r="3" spans="1:15" ht="18.75" customHeight="1">
      <c r="A3" s="9" t="s">
        <v>16</v>
      </c>
      <c r="B3" s="10" t="s">
        <v>17</v>
      </c>
      <c r="C3" s="11">
        <v>24</v>
      </c>
      <c r="D3" s="11">
        <v>4</v>
      </c>
      <c r="E3" s="12">
        <f>D3/C3*100</f>
        <v>16.666666666666664</v>
      </c>
      <c r="F3" s="13">
        <v>16</v>
      </c>
      <c r="G3" s="13">
        <v>4</v>
      </c>
      <c r="H3" s="14">
        <f>G3/F3*100</f>
        <v>25</v>
      </c>
      <c r="I3" s="15">
        <v>84</v>
      </c>
      <c r="J3" s="15">
        <v>17</v>
      </c>
      <c r="K3" s="16">
        <f>J3/I3*100</f>
        <v>20.238095238095237</v>
      </c>
      <c r="L3" s="17">
        <f>SUM(C3,F3,I3)</f>
        <v>124</v>
      </c>
      <c r="M3" s="17">
        <f>SUM(D3,G3,J3)</f>
        <v>25</v>
      </c>
      <c r="N3" s="18">
        <f>M3/L3*100</f>
        <v>20.161290322580644</v>
      </c>
      <c r="O3" s="60">
        <f>IF(N3&gt;60,1,0)</f>
        <v>0</v>
      </c>
    </row>
    <row r="4" spans="1:15" ht="18.75" customHeight="1">
      <c r="A4" s="9" t="s">
        <v>18</v>
      </c>
      <c r="B4" s="10" t="s">
        <v>19</v>
      </c>
      <c r="C4" s="11">
        <v>24</v>
      </c>
      <c r="D4" s="11">
        <v>5</v>
      </c>
      <c r="E4" s="12">
        <f aca="true" t="shared" si="0" ref="E4:E29">D4/C4*100</f>
        <v>20.833333333333336</v>
      </c>
      <c r="F4" s="13">
        <v>27</v>
      </c>
      <c r="G4" s="13">
        <v>11</v>
      </c>
      <c r="H4" s="14">
        <f aca="true" t="shared" si="1" ref="H4:H29">G4/F4*100</f>
        <v>40.74074074074074</v>
      </c>
      <c r="I4" s="15">
        <v>89</v>
      </c>
      <c r="J4" s="15">
        <v>37</v>
      </c>
      <c r="K4" s="16">
        <f aca="true" t="shared" si="2" ref="K4:K29">J4/I4*100</f>
        <v>41.57303370786517</v>
      </c>
      <c r="L4" s="17">
        <f aca="true" t="shared" si="3" ref="L4:M24">SUM(C4,F4,I4)</f>
        <v>140</v>
      </c>
      <c r="M4" s="17">
        <f t="shared" si="3"/>
        <v>53</v>
      </c>
      <c r="N4" s="18">
        <f aca="true" t="shared" si="4" ref="N4:N29">M4/L4*100</f>
        <v>37.857142857142854</v>
      </c>
      <c r="O4" s="60">
        <f aca="true" t="shared" si="5" ref="O4:O26">IF(N4&gt;60,1,0)</f>
        <v>0</v>
      </c>
    </row>
    <row r="5" spans="1:15" ht="18.75" customHeight="1">
      <c r="A5" s="9" t="s">
        <v>20</v>
      </c>
      <c r="B5" s="10" t="s">
        <v>21</v>
      </c>
      <c r="C5" s="11">
        <v>43</v>
      </c>
      <c r="D5" s="11">
        <v>12</v>
      </c>
      <c r="E5" s="12">
        <f t="shared" si="0"/>
        <v>27.906976744186046</v>
      </c>
      <c r="F5" s="13">
        <v>67</v>
      </c>
      <c r="G5" s="13">
        <v>25</v>
      </c>
      <c r="H5" s="14">
        <f t="shared" si="1"/>
        <v>37.3134328358209</v>
      </c>
      <c r="I5" s="15">
        <v>266</v>
      </c>
      <c r="J5" s="15">
        <v>59</v>
      </c>
      <c r="K5" s="16">
        <f t="shared" si="2"/>
        <v>22.18045112781955</v>
      </c>
      <c r="L5" s="17">
        <f t="shared" si="3"/>
        <v>376</v>
      </c>
      <c r="M5" s="17">
        <f t="shared" si="3"/>
        <v>96</v>
      </c>
      <c r="N5" s="18">
        <f t="shared" si="4"/>
        <v>25.53191489361702</v>
      </c>
      <c r="O5" s="60">
        <f t="shared" si="5"/>
        <v>0</v>
      </c>
    </row>
    <row r="6" spans="1:15" ht="18.75" customHeight="1">
      <c r="A6" s="9" t="s">
        <v>22</v>
      </c>
      <c r="B6" s="10" t="s">
        <v>23</v>
      </c>
      <c r="C6" s="11">
        <v>21</v>
      </c>
      <c r="D6" s="11">
        <v>3</v>
      </c>
      <c r="E6" s="12">
        <f t="shared" si="0"/>
        <v>14.285714285714285</v>
      </c>
      <c r="F6" s="13">
        <v>43</v>
      </c>
      <c r="G6" s="13">
        <v>13</v>
      </c>
      <c r="H6" s="14">
        <f t="shared" si="1"/>
        <v>30.23255813953488</v>
      </c>
      <c r="I6" s="15">
        <v>246</v>
      </c>
      <c r="J6" s="15">
        <v>74</v>
      </c>
      <c r="K6" s="16">
        <f t="shared" si="2"/>
        <v>30.081300813008134</v>
      </c>
      <c r="L6" s="17">
        <f t="shared" si="3"/>
        <v>310</v>
      </c>
      <c r="M6" s="17">
        <f t="shared" si="3"/>
        <v>90</v>
      </c>
      <c r="N6" s="18">
        <f t="shared" si="4"/>
        <v>29.03225806451613</v>
      </c>
      <c r="O6" s="60">
        <f t="shared" si="5"/>
        <v>0</v>
      </c>
    </row>
    <row r="7" spans="1:15" ht="18.75" customHeight="1">
      <c r="A7" s="9" t="s">
        <v>24</v>
      </c>
      <c r="B7" s="10" t="s">
        <v>25</v>
      </c>
      <c r="C7" s="11">
        <v>17</v>
      </c>
      <c r="D7" s="11">
        <v>4</v>
      </c>
      <c r="E7" s="12">
        <f t="shared" si="0"/>
        <v>23.52941176470588</v>
      </c>
      <c r="F7" s="13">
        <v>26</v>
      </c>
      <c r="G7" s="13">
        <v>8</v>
      </c>
      <c r="H7" s="14">
        <f t="shared" si="1"/>
        <v>30.76923076923077</v>
      </c>
      <c r="I7" s="15">
        <v>125</v>
      </c>
      <c r="J7" s="15">
        <v>69</v>
      </c>
      <c r="K7" s="16">
        <f t="shared" si="2"/>
        <v>55.2</v>
      </c>
      <c r="L7" s="17">
        <f t="shared" si="3"/>
        <v>168</v>
      </c>
      <c r="M7" s="17">
        <f t="shared" si="3"/>
        <v>81</v>
      </c>
      <c r="N7" s="18">
        <f t="shared" si="4"/>
        <v>48.214285714285715</v>
      </c>
      <c r="O7" s="60">
        <f t="shared" si="5"/>
        <v>0</v>
      </c>
    </row>
    <row r="8" spans="1:15" ht="18.75" customHeight="1">
      <c r="A8" s="9" t="s">
        <v>26</v>
      </c>
      <c r="B8" s="10" t="s">
        <v>27</v>
      </c>
      <c r="C8" s="11">
        <v>60</v>
      </c>
      <c r="D8" s="11">
        <v>14</v>
      </c>
      <c r="E8" s="12">
        <f t="shared" si="0"/>
        <v>23.333333333333332</v>
      </c>
      <c r="F8" s="13">
        <v>39</v>
      </c>
      <c r="G8" s="13">
        <v>3</v>
      </c>
      <c r="H8" s="14">
        <f t="shared" si="1"/>
        <v>7.6923076923076925</v>
      </c>
      <c r="I8" s="15">
        <v>180</v>
      </c>
      <c r="J8" s="15">
        <v>56</v>
      </c>
      <c r="K8" s="16">
        <f t="shared" si="2"/>
        <v>31.11111111111111</v>
      </c>
      <c r="L8" s="17">
        <f t="shared" si="3"/>
        <v>279</v>
      </c>
      <c r="M8" s="17">
        <f t="shared" si="3"/>
        <v>73</v>
      </c>
      <c r="N8" s="18">
        <f t="shared" si="4"/>
        <v>26.16487455197133</v>
      </c>
      <c r="O8" s="60">
        <f t="shared" si="5"/>
        <v>0</v>
      </c>
    </row>
    <row r="9" spans="1:15" ht="18.75" customHeight="1">
      <c r="A9" s="9" t="s">
        <v>28</v>
      </c>
      <c r="B9" s="10" t="s">
        <v>29</v>
      </c>
      <c r="C9" s="11">
        <v>13</v>
      </c>
      <c r="D9" s="11">
        <v>3</v>
      </c>
      <c r="E9" s="12">
        <f t="shared" si="0"/>
        <v>23.076923076923077</v>
      </c>
      <c r="F9" s="13">
        <v>82</v>
      </c>
      <c r="G9" s="13">
        <v>33</v>
      </c>
      <c r="H9" s="14">
        <f t="shared" si="1"/>
        <v>40.243902439024396</v>
      </c>
      <c r="I9" s="15">
        <v>221</v>
      </c>
      <c r="J9" s="15">
        <v>57</v>
      </c>
      <c r="K9" s="16">
        <f t="shared" si="2"/>
        <v>25.791855203619914</v>
      </c>
      <c r="L9" s="17">
        <f t="shared" si="3"/>
        <v>316</v>
      </c>
      <c r="M9" s="17">
        <f t="shared" si="3"/>
        <v>93</v>
      </c>
      <c r="N9" s="18">
        <f t="shared" si="4"/>
        <v>29.430379746835445</v>
      </c>
      <c r="O9" s="60">
        <f t="shared" si="5"/>
        <v>0</v>
      </c>
    </row>
    <row r="10" spans="1:15" ht="18.75" customHeight="1">
      <c r="A10" s="9" t="s">
        <v>30</v>
      </c>
      <c r="B10" s="10" t="s">
        <v>31</v>
      </c>
      <c r="C10" s="11">
        <v>66</v>
      </c>
      <c r="D10" s="11">
        <v>11</v>
      </c>
      <c r="E10" s="12">
        <f t="shared" si="0"/>
        <v>16.666666666666664</v>
      </c>
      <c r="F10" s="13">
        <v>64</v>
      </c>
      <c r="G10" s="13">
        <v>6</v>
      </c>
      <c r="H10" s="14">
        <f t="shared" si="1"/>
        <v>9.375</v>
      </c>
      <c r="I10" s="15">
        <v>352</v>
      </c>
      <c r="J10" s="15">
        <v>38</v>
      </c>
      <c r="K10" s="16">
        <f t="shared" si="2"/>
        <v>10.795454545454545</v>
      </c>
      <c r="L10" s="17">
        <f t="shared" si="3"/>
        <v>482</v>
      </c>
      <c r="M10" s="17">
        <f t="shared" si="3"/>
        <v>55</v>
      </c>
      <c r="N10" s="18">
        <f t="shared" si="4"/>
        <v>11.410788381742739</v>
      </c>
      <c r="O10" s="60">
        <f t="shared" si="5"/>
        <v>0</v>
      </c>
    </row>
    <row r="11" spans="1:15" ht="18.75" customHeight="1">
      <c r="A11" s="9" t="s">
        <v>32</v>
      </c>
      <c r="B11" s="10" t="s">
        <v>33</v>
      </c>
      <c r="C11" s="11">
        <v>41</v>
      </c>
      <c r="D11" s="11">
        <v>10</v>
      </c>
      <c r="E11" s="12">
        <f t="shared" si="0"/>
        <v>24.390243902439025</v>
      </c>
      <c r="F11" s="13">
        <v>61</v>
      </c>
      <c r="G11" s="13">
        <v>23</v>
      </c>
      <c r="H11" s="14">
        <f t="shared" si="1"/>
        <v>37.704918032786885</v>
      </c>
      <c r="I11" s="15">
        <v>189</v>
      </c>
      <c r="J11" s="15">
        <v>59</v>
      </c>
      <c r="K11" s="16">
        <f t="shared" si="2"/>
        <v>31.216931216931215</v>
      </c>
      <c r="L11" s="17">
        <f t="shared" si="3"/>
        <v>291</v>
      </c>
      <c r="M11" s="17">
        <f t="shared" si="3"/>
        <v>92</v>
      </c>
      <c r="N11" s="18">
        <f t="shared" si="4"/>
        <v>31.615120274914087</v>
      </c>
      <c r="O11" s="60">
        <f t="shared" si="5"/>
        <v>0</v>
      </c>
    </row>
    <row r="12" spans="1:15" ht="18.75" customHeight="1">
      <c r="A12" s="9" t="s">
        <v>34</v>
      </c>
      <c r="B12" s="10" t="s">
        <v>35</v>
      </c>
      <c r="C12" s="11">
        <v>30</v>
      </c>
      <c r="D12" s="11">
        <v>3</v>
      </c>
      <c r="E12" s="12">
        <f t="shared" si="0"/>
        <v>10</v>
      </c>
      <c r="F12" s="13">
        <v>75</v>
      </c>
      <c r="G12" s="13">
        <v>21</v>
      </c>
      <c r="H12" s="14">
        <f t="shared" si="1"/>
        <v>28.000000000000004</v>
      </c>
      <c r="I12" s="15">
        <v>360</v>
      </c>
      <c r="J12" s="15">
        <v>80</v>
      </c>
      <c r="K12" s="16">
        <f t="shared" si="2"/>
        <v>22.22222222222222</v>
      </c>
      <c r="L12" s="17">
        <f t="shared" si="3"/>
        <v>465</v>
      </c>
      <c r="M12" s="17">
        <f t="shared" si="3"/>
        <v>104</v>
      </c>
      <c r="N12" s="18">
        <f t="shared" si="4"/>
        <v>22.365591397849464</v>
      </c>
      <c r="O12" s="60">
        <f t="shared" si="5"/>
        <v>0</v>
      </c>
    </row>
    <row r="13" spans="1:15" ht="18.75" customHeight="1">
      <c r="A13" s="9" t="s">
        <v>36</v>
      </c>
      <c r="B13" s="10" t="s">
        <v>37</v>
      </c>
      <c r="C13" s="11">
        <v>34</v>
      </c>
      <c r="D13" s="11">
        <v>4</v>
      </c>
      <c r="E13" s="12">
        <f t="shared" si="0"/>
        <v>11.76470588235294</v>
      </c>
      <c r="F13" s="13">
        <v>44</v>
      </c>
      <c r="G13" s="13">
        <v>7</v>
      </c>
      <c r="H13" s="14">
        <f t="shared" si="1"/>
        <v>15.909090909090908</v>
      </c>
      <c r="I13" s="15">
        <v>141</v>
      </c>
      <c r="J13" s="15">
        <v>3</v>
      </c>
      <c r="K13" s="16">
        <f t="shared" si="2"/>
        <v>2.127659574468085</v>
      </c>
      <c r="L13" s="17">
        <f t="shared" si="3"/>
        <v>219</v>
      </c>
      <c r="M13" s="17">
        <f t="shared" si="3"/>
        <v>14</v>
      </c>
      <c r="N13" s="18">
        <f t="shared" si="4"/>
        <v>6.392694063926941</v>
      </c>
      <c r="O13" s="60">
        <f t="shared" si="5"/>
        <v>0</v>
      </c>
    </row>
    <row r="14" spans="1:15" ht="18.75" customHeight="1">
      <c r="A14" s="9" t="s">
        <v>38</v>
      </c>
      <c r="B14" s="10" t="s">
        <v>39</v>
      </c>
      <c r="C14" s="11">
        <v>15</v>
      </c>
      <c r="D14" s="11">
        <v>2</v>
      </c>
      <c r="E14" s="12">
        <f t="shared" si="0"/>
        <v>13.333333333333334</v>
      </c>
      <c r="F14" s="13">
        <v>7</v>
      </c>
      <c r="G14" s="13">
        <v>3</v>
      </c>
      <c r="H14" s="14">
        <f t="shared" si="1"/>
        <v>42.857142857142854</v>
      </c>
      <c r="I14" s="15">
        <v>102</v>
      </c>
      <c r="J14" s="15">
        <v>30</v>
      </c>
      <c r="K14" s="16">
        <f t="shared" si="2"/>
        <v>29.411764705882355</v>
      </c>
      <c r="L14" s="17">
        <f t="shared" si="3"/>
        <v>124</v>
      </c>
      <c r="M14" s="17">
        <f t="shared" si="3"/>
        <v>35</v>
      </c>
      <c r="N14" s="18">
        <f t="shared" si="4"/>
        <v>28.225806451612907</v>
      </c>
      <c r="O14" s="60">
        <f t="shared" si="5"/>
        <v>0</v>
      </c>
    </row>
    <row r="15" spans="1:15" ht="18.75" customHeight="1">
      <c r="A15" s="9" t="s">
        <v>40</v>
      </c>
      <c r="B15" s="10" t="s">
        <v>41</v>
      </c>
      <c r="C15" s="11">
        <v>14</v>
      </c>
      <c r="D15" s="11">
        <v>4</v>
      </c>
      <c r="E15" s="12">
        <f t="shared" si="0"/>
        <v>28.57142857142857</v>
      </c>
      <c r="F15" s="13">
        <v>34</v>
      </c>
      <c r="G15" s="13">
        <v>12</v>
      </c>
      <c r="H15" s="14">
        <f t="shared" si="1"/>
        <v>35.294117647058826</v>
      </c>
      <c r="I15" s="15">
        <v>173</v>
      </c>
      <c r="J15" s="15">
        <v>33</v>
      </c>
      <c r="K15" s="16">
        <f t="shared" si="2"/>
        <v>19.07514450867052</v>
      </c>
      <c r="L15" s="17">
        <f t="shared" si="3"/>
        <v>221</v>
      </c>
      <c r="M15" s="17">
        <f t="shared" si="3"/>
        <v>49</v>
      </c>
      <c r="N15" s="18">
        <f t="shared" si="4"/>
        <v>22.171945701357465</v>
      </c>
      <c r="O15" s="60">
        <f t="shared" si="5"/>
        <v>0</v>
      </c>
    </row>
    <row r="16" spans="1:15" ht="18.75" customHeight="1">
      <c r="A16" s="9" t="s">
        <v>42</v>
      </c>
      <c r="B16" s="10" t="s">
        <v>43</v>
      </c>
      <c r="C16" s="11">
        <v>50</v>
      </c>
      <c r="D16" s="11">
        <v>5</v>
      </c>
      <c r="E16" s="12">
        <f t="shared" si="0"/>
        <v>10</v>
      </c>
      <c r="F16" s="13">
        <v>143</v>
      </c>
      <c r="G16" s="13">
        <v>38</v>
      </c>
      <c r="H16" s="14">
        <f t="shared" si="1"/>
        <v>26.573426573426573</v>
      </c>
      <c r="I16" s="15">
        <v>371</v>
      </c>
      <c r="J16" s="15">
        <v>59</v>
      </c>
      <c r="K16" s="16">
        <f t="shared" si="2"/>
        <v>15.902964959568733</v>
      </c>
      <c r="L16" s="17">
        <f t="shared" si="3"/>
        <v>564</v>
      </c>
      <c r="M16" s="17">
        <f t="shared" si="3"/>
        <v>102</v>
      </c>
      <c r="N16" s="18">
        <f t="shared" si="4"/>
        <v>18.085106382978726</v>
      </c>
      <c r="O16" s="60">
        <f t="shared" si="5"/>
        <v>0</v>
      </c>
    </row>
    <row r="17" spans="1:15" ht="18.75" customHeight="1">
      <c r="A17" s="9" t="s">
        <v>44</v>
      </c>
      <c r="B17" s="10" t="s">
        <v>45</v>
      </c>
      <c r="C17" s="11">
        <v>30</v>
      </c>
      <c r="D17" s="11">
        <v>9</v>
      </c>
      <c r="E17" s="12">
        <f t="shared" si="0"/>
        <v>30</v>
      </c>
      <c r="F17" s="13">
        <v>13</v>
      </c>
      <c r="G17" s="13">
        <v>8</v>
      </c>
      <c r="H17" s="14">
        <f t="shared" si="1"/>
        <v>61.53846153846154</v>
      </c>
      <c r="I17" s="15">
        <v>65</v>
      </c>
      <c r="J17" s="15">
        <v>13</v>
      </c>
      <c r="K17" s="16">
        <f t="shared" si="2"/>
        <v>20</v>
      </c>
      <c r="L17" s="17">
        <f t="shared" si="3"/>
        <v>108</v>
      </c>
      <c r="M17" s="17">
        <f t="shared" si="3"/>
        <v>30</v>
      </c>
      <c r="N17" s="18">
        <f t="shared" si="4"/>
        <v>27.77777777777778</v>
      </c>
      <c r="O17" s="60">
        <f t="shared" si="5"/>
        <v>0</v>
      </c>
    </row>
    <row r="18" spans="1:15" ht="18.75" customHeight="1">
      <c r="A18" s="9" t="s">
        <v>46</v>
      </c>
      <c r="B18" s="10" t="s">
        <v>47</v>
      </c>
      <c r="C18" s="11">
        <v>15</v>
      </c>
      <c r="D18" s="11">
        <v>1</v>
      </c>
      <c r="E18" s="12">
        <f t="shared" si="0"/>
        <v>6.666666666666667</v>
      </c>
      <c r="F18" s="13">
        <v>28</v>
      </c>
      <c r="G18" s="13">
        <v>7</v>
      </c>
      <c r="H18" s="14">
        <f t="shared" si="1"/>
        <v>25</v>
      </c>
      <c r="I18" s="15">
        <v>99</v>
      </c>
      <c r="J18" s="15">
        <v>13</v>
      </c>
      <c r="K18" s="16">
        <f t="shared" si="2"/>
        <v>13.131313131313133</v>
      </c>
      <c r="L18" s="17">
        <f t="shared" si="3"/>
        <v>142</v>
      </c>
      <c r="M18" s="17">
        <f t="shared" si="3"/>
        <v>21</v>
      </c>
      <c r="N18" s="18">
        <f t="shared" si="4"/>
        <v>14.788732394366196</v>
      </c>
      <c r="O18" s="60">
        <f t="shared" si="5"/>
        <v>0</v>
      </c>
    </row>
    <row r="19" spans="1:15" ht="18.75" customHeight="1">
      <c r="A19" s="9" t="s">
        <v>48</v>
      </c>
      <c r="B19" s="10" t="s">
        <v>49</v>
      </c>
      <c r="C19" s="11">
        <v>30</v>
      </c>
      <c r="D19" s="11">
        <v>4</v>
      </c>
      <c r="E19" s="12">
        <f t="shared" si="0"/>
        <v>13.333333333333334</v>
      </c>
      <c r="F19" s="13">
        <v>74</v>
      </c>
      <c r="G19" s="13">
        <v>14</v>
      </c>
      <c r="H19" s="14">
        <f t="shared" si="1"/>
        <v>18.91891891891892</v>
      </c>
      <c r="I19" s="15">
        <v>242</v>
      </c>
      <c r="J19" s="15">
        <v>35</v>
      </c>
      <c r="K19" s="16">
        <f t="shared" si="2"/>
        <v>14.46280991735537</v>
      </c>
      <c r="L19" s="17">
        <f t="shared" si="3"/>
        <v>346</v>
      </c>
      <c r="M19" s="17">
        <f t="shared" si="3"/>
        <v>53</v>
      </c>
      <c r="N19" s="18">
        <f t="shared" si="4"/>
        <v>15.31791907514451</v>
      </c>
      <c r="O19" s="60">
        <f t="shared" si="5"/>
        <v>0</v>
      </c>
    </row>
    <row r="20" spans="1:15" ht="18.75" customHeight="1">
      <c r="A20" s="21" t="s">
        <v>50</v>
      </c>
      <c r="B20" s="22" t="s">
        <v>51</v>
      </c>
      <c r="C20" s="11">
        <v>71</v>
      </c>
      <c r="D20" s="11">
        <v>5</v>
      </c>
      <c r="E20" s="12">
        <f t="shared" si="0"/>
        <v>7.042253521126761</v>
      </c>
      <c r="F20" s="13">
        <v>171</v>
      </c>
      <c r="G20" s="13">
        <v>21</v>
      </c>
      <c r="H20" s="14">
        <f t="shared" si="1"/>
        <v>12.280701754385964</v>
      </c>
      <c r="I20" s="15">
        <v>411</v>
      </c>
      <c r="J20" s="15">
        <v>61</v>
      </c>
      <c r="K20" s="16">
        <f t="shared" si="2"/>
        <v>14.841849148418493</v>
      </c>
      <c r="L20" s="17">
        <f t="shared" si="3"/>
        <v>653</v>
      </c>
      <c r="M20" s="17">
        <f t="shared" si="3"/>
        <v>87</v>
      </c>
      <c r="N20" s="18">
        <f t="shared" si="4"/>
        <v>13.32312404287902</v>
      </c>
      <c r="O20" s="60">
        <f t="shared" si="5"/>
        <v>0</v>
      </c>
    </row>
    <row r="21" spans="1:15" ht="18.75" customHeight="1">
      <c r="A21" s="21" t="s">
        <v>52</v>
      </c>
      <c r="B21" s="22" t="s">
        <v>53</v>
      </c>
      <c r="C21" s="11">
        <v>94</v>
      </c>
      <c r="D21" s="11">
        <v>6</v>
      </c>
      <c r="E21" s="12">
        <f t="shared" si="0"/>
        <v>6.382978723404255</v>
      </c>
      <c r="F21" s="13">
        <v>276</v>
      </c>
      <c r="G21" s="13">
        <v>52</v>
      </c>
      <c r="H21" s="14">
        <f t="shared" si="1"/>
        <v>18.84057971014493</v>
      </c>
      <c r="I21" s="15">
        <v>705</v>
      </c>
      <c r="J21" s="15">
        <v>65</v>
      </c>
      <c r="K21" s="16">
        <f t="shared" si="2"/>
        <v>9.219858156028367</v>
      </c>
      <c r="L21" s="17">
        <f t="shared" si="3"/>
        <v>1075</v>
      </c>
      <c r="M21" s="17">
        <f t="shared" si="3"/>
        <v>123</v>
      </c>
      <c r="N21" s="18">
        <f t="shared" si="4"/>
        <v>11.44186046511628</v>
      </c>
      <c r="O21" s="60">
        <f t="shared" si="5"/>
        <v>0</v>
      </c>
    </row>
    <row r="22" spans="1:15" ht="18.75" customHeight="1">
      <c r="A22" s="21" t="s">
        <v>54</v>
      </c>
      <c r="B22" s="22" t="s">
        <v>55</v>
      </c>
      <c r="C22" s="11">
        <v>58</v>
      </c>
      <c r="D22" s="11">
        <v>3</v>
      </c>
      <c r="E22" s="12">
        <f t="shared" si="0"/>
        <v>5.172413793103448</v>
      </c>
      <c r="F22" s="13">
        <v>157</v>
      </c>
      <c r="G22" s="13">
        <v>26</v>
      </c>
      <c r="H22" s="14">
        <f t="shared" si="1"/>
        <v>16.560509554140125</v>
      </c>
      <c r="I22" s="15">
        <v>428</v>
      </c>
      <c r="J22" s="15">
        <v>55</v>
      </c>
      <c r="K22" s="16">
        <f t="shared" si="2"/>
        <v>12.850467289719624</v>
      </c>
      <c r="L22" s="17">
        <f t="shared" si="3"/>
        <v>643</v>
      </c>
      <c r="M22" s="17">
        <f t="shared" si="3"/>
        <v>84</v>
      </c>
      <c r="N22" s="18">
        <f t="shared" si="4"/>
        <v>13.063763608087092</v>
      </c>
      <c r="O22" s="60">
        <f t="shared" si="5"/>
        <v>0</v>
      </c>
    </row>
    <row r="23" spans="1:15" ht="18.75" customHeight="1">
      <c r="A23" s="21" t="s">
        <v>56</v>
      </c>
      <c r="B23" s="22" t="s">
        <v>57</v>
      </c>
      <c r="C23" s="11">
        <v>125</v>
      </c>
      <c r="D23" s="11">
        <v>3</v>
      </c>
      <c r="E23" s="12">
        <f t="shared" si="0"/>
        <v>2.4</v>
      </c>
      <c r="F23" s="13">
        <v>165</v>
      </c>
      <c r="G23" s="13">
        <v>13</v>
      </c>
      <c r="H23" s="14">
        <f t="shared" si="1"/>
        <v>7.878787878787878</v>
      </c>
      <c r="I23" s="15">
        <v>572</v>
      </c>
      <c r="J23" s="15">
        <v>16</v>
      </c>
      <c r="K23" s="16">
        <f t="shared" si="2"/>
        <v>2.797202797202797</v>
      </c>
      <c r="L23" s="17">
        <f t="shared" si="3"/>
        <v>862</v>
      </c>
      <c r="M23" s="17">
        <f t="shared" si="3"/>
        <v>32</v>
      </c>
      <c r="N23" s="18">
        <f t="shared" si="4"/>
        <v>3.7122969837587005</v>
      </c>
      <c r="O23" s="60">
        <f t="shared" si="5"/>
        <v>0</v>
      </c>
    </row>
    <row r="24" spans="1:15" ht="18.75" customHeight="1">
      <c r="A24" s="23" t="s">
        <v>58</v>
      </c>
      <c r="B24" s="24" t="s">
        <v>59</v>
      </c>
      <c r="C24" s="25">
        <v>44</v>
      </c>
      <c r="D24" s="25">
        <v>4</v>
      </c>
      <c r="E24" s="12">
        <f t="shared" si="0"/>
        <v>9.090909090909092</v>
      </c>
      <c r="F24" s="13">
        <v>165</v>
      </c>
      <c r="G24" s="13">
        <v>25</v>
      </c>
      <c r="H24" s="14">
        <f t="shared" si="1"/>
        <v>15.151515151515152</v>
      </c>
      <c r="I24" s="15">
        <v>463</v>
      </c>
      <c r="J24" s="15">
        <v>38</v>
      </c>
      <c r="K24" s="16">
        <f t="shared" si="2"/>
        <v>8.207343412526997</v>
      </c>
      <c r="L24" s="17">
        <f t="shared" si="3"/>
        <v>672</v>
      </c>
      <c r="M24" s="17">
        <f t="shared" si="3"/>
        <v>67</v>
      </c>
      <c r="N24" s="18">
        <f t="shared" si="4"/>
        <v>9.970238095238097</v>
      </c>
      <c r="O24" s="60">
        <f t="shared" si="5"/>
        <v>0</v>
      </c>
    </row>
    <row r="25" spans="1:15" ht="18.75" customHeight="1">
      <c r="A25" s="26">
        <v>77684</v>
      </c>
      <c r="B25" s="10" t="s">
        <v>60</v>
      </c>
      <c r="C25" s="11">
        <v>23</v>
      </c>
      <c r="D25" s="11">
        <v>2</v>
      </c>
      <c r="E25" s="12">
        <f t="shared" si="0"/>
        <v>8.695652173913043</v>
      </c>
      <c r="F25" s="13">
        <v>51</v>
      </c>
      <c r="G25" s="13">
        <v>12</v>
      </c>
      <c r="H25" s="14">
        <f t="shared" si="1"/>
        <v>23.52941176470588</v>
      </c>
      <c r="I25" s="15">
        <v>142</v>
      </c>
      <c r="J25" s="15">
        <v>26</v>
      </c>
      <c r="K25" s="16">
        <f t="shared" si="2"/>
        <v>18.30985915492958</v>
      </c>
      <c r="L25" s="17">
        <f>SUM(C25,F25,I25)</f>
        <v>216</v>
      </c>
      <c r="M25" s="17">
        <f>SUM(D25,G25,J25)</f>
        <v>40</v>
      </c>
      <c r="N25" s="18">
        <f t="shared" si="4"/>
        <v>18.51851851851852</v>
      </c>
      <c r="O25" s="60">
        <f t="shared" si="5"/>
        <v>0</v>
      </c>
    </row>
    <row r="26" spans="1:16" ht="18.75" customHeight="1">
      <c r="A26" s="27">
        <v>99745</v>
      </c>
      <c r="B26" s="22" t="s">
        <v>61</v>
      </c>
      <c r="C26" s="11">
        <v>115</v>
      </c>
      <c r="D26" s="11">
        <v>1</v>
      </c>
      <c r="E26" s="12">
        <f t="shared" si="0"/>
        <v>0.8695652173913043</v>
      </c>
      <c r="F26" s="13">
        <v>221</v>
      </c>
      <c r="G26" s="13">
        <v>15</v>
      </c>
      <c r="H26" s="14">
        <f t="shared" si="1"/>
        <v>6.787330316742081</v>
      </c>
      <c r="I26" s="15">
        <v>607</v>
      </c>
      <c r="J26" s="15">
        <v>42</v>
      </c>
      <c r="K26" s="16">
        <f t="shared" si="2"/>
        <v>6.919275123558484</v>
      </c>
      <c r="L26" s="17">
        <f>SUM(C26,F26,I26)</f>
        <v>943</v>
      </c>
      <c r="M26" s="17">
        <f>SUM(D26,G26,J26)</f>
        <v>58</v>
      </c>
      <c r="N26" s="18">
        <f t="shared" si="4"/>
        <v>6.150583244962885</v>
      </c>
      <c r="O26" s="60">
        <f t="shared" si="5"/>
        <v>0</v>
      </c>
      <c r="P26" t="s">
        <v>62</v>
      </c>
    </row>
    <row r="27" spans="2:15" ht="18.75" customHeight="1">
      <c r="B27" s="28" t="s">
        <v>63</v>
      </c>
      <c r="C27" s="29">
        <f>SUM(C20:C24,C26)</f>
        <v>507</v>
      </c>
      <c r="D27" s="29">
        <f>SUM(D20:D24,D26)</f>
        <v>22</v>
      </c>
      <c r="E27" s="30">
        <f t="shared" si="0"/>
        <v>4.339250493096647</v>
      </c>
      <c r="F27" s="31">
        <f>SUM(F20:F24,F26)</f>
        <v>1155</v>
      </c>
      <c r="G27" s="31">
        <f>SUM(G20:G24,G26)</f>
        <v>152</v>
      </c>
      <c r="H27" s="32">
        <f t="shared" si="1"/>
        <v>13.16017316017316</v>
      </c>
      <c r="I27" s="31">
        <f>SUM(I20:I24,I26)</f>
        <v>3186</v>
      </c>
      <c r="J27" s="31">
        <f>SUM(J20:J24,J26)</f>
        <v>277</v>
      </c>
      <c r="K27" s="32">
        <f t="shared" si="2"/>
        <v>8.69428750784683</v>
      </c>
      <c r="L27" s="31">
        <f>SUM(L20:L24,L26)</f>
        <v>4848</v>
      </c>
      <c r="M27" s="31">
        <f>SUM(M20:M24,M26)</f>
        <v>451</v>
      </c>
      <c r="N27" s="32">
        <f t="shared" si="4"/>
        <v>9.302805280528052</v>
      </c>
      <c r="O27" s="31">
        <f>SUM(O20:O24,O26)</f>
        <v>0</v>
      </c>
    </row>
    <row r="28" spans="2:15" ht="18.75" customHeight="1">
      <c r="B28" s="33" t="s">
        <v>64</v>
      </c>
      <c r="C28" s="31">
        <f>SUM(C3:C18,C19,C25)</f>
        <v>550</v>
      </c>
      <c r="D28" s="31">
        <f>SUM(D3:D18,D19,D25)</f>
        <v>100</v>
      </c>
      <c r="E28" s="32">
        <f t="shared" si="0"/>
        <v>18.181818181818183</v>
      </c>
      <c r="F28" s="31">
        <f>SUM(F3:F18,F19,F25)</f>
        <v>894</v>
      </c>
      <c r="G28" s="31">
        <f>SUM(G3:G18,G19,G25)</f>
        <v>248</v>
      </c>
      <c r="H28" s="32">
        <f t="shared" si="1"/>
        <v>27.740492170022375</v>
      </c>
      <c r="I28" s="31">
        <f>SUM(I3:I18,I19,I25)</f>
        <v>3447</v>
      </c>
      <c r="J28" s="31">
        <f>SUM(J3:J18,J19,J25)</f>
        <v>758</v>
      </c>
      <c r="K28" s="32">
        <f t="shared" si="2"/>
        <v>21.990136350449667</v>
      </c>
      <c r="L28" s="31">
        <f>SUM(L3:L18,L19,L25)</f>
        <v>4891</v>
      </c>
      <c r="M28" s="31">
        <f>SUM(M3:M18,M19,M25)</f>
        <v>1106</v>
      </c>
      <c r="N28" s="32">
        <f t="shared" si="4"/>
        <v>22.612962584338582</v>
      </c>
      <c r="O28" s="31">
        <f>SUM(O3:O18,O19,O25)</f>
        <v>0</v>
      </c>
    </row>
    <row r="29" spans="2:15" ht="18.75" customHeight="1" thickBot="1">
      <c r="B29" s="34" t="s">
        <v>65</v>
      </c>
      <c r="C29" s="35">
        <f>SUM(C27:C28)</f>
        <v>1057</v>
      </c>
      <c r="D29" s="35">
        <f>SUM(D27:D28)</f>
        <v>122</v>
      </c>
      <c r="E29" s="36">
        <f t="shared" si="0"/>
        <v>11.542100283822137</v>
      </c>
      <c r="F29" s="35">
        <f>SUM(F27:F28)</f>
        <v>2049</v>
      </c>
      <c r="G29" s="35">
        <f>SUM(G27:G28)</f>
        <v>400</v>
      </c>
      <c r="H29" s="36">
        <f t="shared" si="1"/>
        <v>19.521717911176182</v>
      </c>
      <c r="I29" s="35">
        <f>SUM(I27:I28)</f>
        <v>6633</v>
      </c>
      <c r="J29" s="35">
        <f>SUM(J27:J28)</f>
        <v>1035</v>
      </c>
      <c r="K29" s="36">
        <f t="shared" si="2"/>
        <v>15.60379918588874</v>
      </c>
      <c r="L29" s="35">
        <f>SUM(L27:L28)</f>
        <v>9739</v>
      </c>
      <c r="M29" s="35">
        <f>SUM(M27:M28)</f>
        <v>1557</v>
      </c>
      <c r="N29" s="36">
        <f t="shared" si="4"/>
        <v>15.987267686620804</v>
      </c>
      <c r="O29" s="35">
        <f>SUM(O27:O28)</f>
        <v>0</v>
      </c>
    </row>
    <row r="30" ht="18.75" customHeight="1"/>
    <row r="31" ht="18.75" customHeight="1" thickBot="1"/>
    <row r="32" spans="2:4" ht="18.75" customHeight="1">
      <c r="B32" s="37" t="s">
        <v>66</v>
      </c>
      <c r="C32" s="38">
        <v>6</v>
      </c>
      <c r="D32" s="39" t="s">
        <v>67</v>
      </c>
    </row>
    <row r="33" spans="2:4" ht="41.25" customHeight="1">
      <c r="B33" s="40" t="s">
        <v>68</v>
      </c>
      <c r="C33" s="20">
        <f>O27</f>
        <v>0</v>
      </c>
      <c r="D33" s="41" t="s">
        <v>67</v>
      </c>
    </row>
    <row r="34" spans="2:4" ht="18.75" customHeight="1" thickBot="1">
      <c r="B34" s="42" t="s">
        <v>9</v>
      </c>
      <c r="C34" s="43">
        <f>C33/C32*100</f>
        <v>0</v>
      </c>
      <c r="D34" s="44"/>
    </row>
    <row r="35" spans="2:4" ht="18.75" customHeight="1">
      <c r="B35" s="37" t="s">
        <v>69</v>
      </c>
      <c r="C35" s="38">
        <v>18</v>
      </c>
      <c r="D35" s="39" t="s">
        <v>67</v>
      </c>
    </row>
    <row r="36" spans="2:4" ht="47.25" customHeight="1">
      <c r="B36" s="40" t="s">
        <v>70</v>
      </c>
      <c r="C36" s="20">
        <f>O28</f>
        <v>0</v>
      </c>
      <c r="D36" s="41" t="s">
        <v>67</v>
      </c>
    </row>
    <row r="37" spans="2:4" ht="18.75" customHeight="1" thickBot="1">
      <c r="B37" s="42" t="s">
        <v>9</v>
      </c>
      <c r="C37" s="43">
        <f>C36/C35*100</f>
        <v>0</v>
      </c>
      <c r="D37" s="44"/>
    </row>
    <row r="38" spans="2:4" ht="18.75" customHeight="1">
      <c r="B38" s="37" t="s">
        <v>71</v>
      </c>
      <c r="C38" s="38">
        <v>24</v>
      </c>
      <c r="D38" s="39" t="s">
        <v>67</v>
      </c>
    </row>
    <row r="39" spans="2:4" ht="57" customHeight="1">
      <c r="B39" s="40" t="s">
        <v>72</v>
      </c>
      <c r="C39" s="20">
        <f>O29</f>
        <v>0</v>
      </c>
      <c r="D39" s="41" t="s">
        <v>67</v>
      </c>
    </row>
    <row r="40" spans="2:4" ht="18.75" customHeight="1" thickBot="1">
      <c r="B40" s="42" t="s">
        <v>9</v>
      </c>
      <c r="C40" s="43">
        <f>C39/C38*100</f>
        <v>0</v>
      </c>
      <c r="D40" s="44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pane xSplit="2" ySplit="2" topLeftCell="G2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29" sqref="L29"/>
    </sheetView>
  </sheetViews>
  <sheetFormatPr defaultColWidth="9.00390625" defaultRowHeight="14.25"/>
  <cols>
    <col min="2" max="2" width="48.125" style="0" customWidth="1"/>
    <col min="3" max="11" width="9.00390625" style="0" customWidth="1"/>
    <col min="15" max="15" width="15.25390625" style="0" customWidth="1"/>
    <col min="16" max="16" width="12.625" style="0" customWidth="1"/>
    <col min="246" max="246" width="48.125" style="0" customWidth="1"/>
  </cols>
  <sheetData>
    <row r="1" spans="1:13" ht="18.75" customHeight="1" thickBot="1">
      <c r="A1" s="1" t="s">
        <v>0</v>
      </c>
      <c r="D1" t="s">
        <v>1</v>
      </c>
      <c r="G1" t="s">
        <v>2</v>
      </c>
      <c r="J1" t="s">
        <v>3</v>
      </c>
      <c r="M1" t="s">
        <v>4</v>
      </c>
    </row>
    <row r="2" spans="1:15" ht="75.75" customHeight="1">
      <c r="A2" s="2" t="s">
        <v>5</v>
      </c>
      <c r="B2" s="3" t="s">
        <v>6</v>
      </c>
      <c r="C2" s="4" t="s">
        <v>7</v>
      </c>
      <c r="D2" s="4" t="s">
        <v>8</v>
      </c>
      <c r="E2" s="4" t="s">
        <v>9</v>
      </c>
      <c r="F2" s="5" t="s">
        <v>10</v>
      </c>
      <c r="G2" s="5" t="s">
        <v>11</v>
      </c>
      <c r="H2" s="5" t="s">
        <v>9</v>
      </c>
      <c r="I2" s="6" t="s">
        <v>12</v>
      </c>
      <c r="J2" s="6" t="s">
        <v>13</v>
      </c>
      <c r="K2" s="6" t="s">
        <v>9</v>
      </c>
      <c r="L2" s="7" t="s">
        <v>14</v>
      </c>
      <c r="M2" s="7" t="s">
        <v>15</v>
      </c>
      <c r="N2" s="7" t="s">
        <v>9</v>
      </c>
      <c r="O2" s="61" t="s">
        <v>80</v>
      </c>
    </row>
    <row r="3" spans="1:15" ht="18.75" customHeight="1">
      <c r="A3" s="9" t="s">
        <v>16</v>
      </c>
      <c r="B3" s="10" t="s">
        <v>17</v>
      </c>
      <c r="C3" s="11">
        <v>21</v>
      </c>
      <c r="D3" s="11">
        <v>19</v>
      </c>
      <c r="E3" s="12">
        <f>D3/C3*100</f>
        <v>90.47619047619048</v>
      </c>
      <c r="F3" s="13">
        <v>16</v>
      </c>
      <c r="G3" s="13">
        <v>15</v>
      </c>
      <c r="H3" s="14">
        <f>G3/F3*100</f>
        <v>93.75</v>
      </c>
      <c r="I3" s="15">
        <v>75</v>
      </c>
      <c r="J3" s="15">
        <v>60</v>
      </c>
      <c r="K3" s="16">
        <f>J3/I3*100</f>
        <v>80</v>
      </c>
      <c r="L3" s="17">
        <f>SUM(C3,F3,I3)</f>
        <v>112</v>
      </c>
      <c r="M3" s="17">
        <f>SUM(D3,G3,J3)</f>
        <v>94</v>
      </c>
      <c r="N3" s="18">
        <f>M3/L3*100</f>
        <v>83.92857142857143</v>
      </c>
      <c r="O3" s="68">
        <f>IF(N3&gt;60,1,0)</f>
        <v>1</v>
      </c>
    </row>
    <row r="4" spans="1:15" ht="18.75" customHeight="1">
      <c r="A4" s="9" t="s">
        <v>18</v>
      </c>
      <c r="B4" s="10" t="s">
        <v>19</v>
      </c>
      <c r="C4" s="11">
        <v>19</v>
      </c>
      <c r="D4" s="11">
        <v>12</v>
      </c>
      <c r="E4" s="12">
        <f aca="true" t="shared" si="0" ref="E4:E29">D4/C4*100</f>
        <v>63.1578947368421</v>
      </c>
      <c r="F4" s="13">
        <v>24</v>
      </c>
      <c r="G4" s="13">
        <v>17</v>
      </c>
      <c r="H4" s="14">
        <f aca="true" t="shared" si="1" ref="H4:H29">G4/F4*100</f>
        <v>70.83333333333334</v>
      </c>
      <c r="I4" s="15">
        <v>95</v>
      </c>
      <c r="J4" s="15">
        <v>60</v>
      </c>
      <c r="K4" s="16">
        <f aca="true" t="shared" si="2" ref="K4:K29">J4/I4*100</f>
        <v>63.1578947368421</v>
      </c>
      <c r="L4" s="17">
        <f aca="true" t="shared" si="3" ref="L4:M24">SUM(C4,F4,I4)</f>
        <v>138</v>
      </c>
      <c r="M4" s="17">
        <f t="shared" si="3"/>
        <v>89</v>
      </c>
      <c r="N4" s="18">
        <f aca="true" t="shared" si="4" ref="N4:N29">M4/L4*100</f>
        <v>64.4927536231884</v>
      </c>
      <c r="O4" s="68">
        <f aca="true" t="shared" si="5" ref="O4:O26">IF(N4&gt;60,1,0)</f>
        <v>1</v>
      </c>
    </row>
    <row r="5" spans="1:15" ht="18.75" customHeight="1">
      <c r="A5" s="9" t="s">
        <v>20</v>
      </c>
      <c r="B5" s="10" t="s">
        <v>21</v>
      </c>
      <c r="C5" s="11">
        <v>35</v>
      </c>
      <c r="D5" s="11">
        <v>29</v>
      </c>
      <c r="E5" s="12">
        <f t="shared" si="0"/>
        <v>82.85714285714286</v>
      </c>
      <c r="F5" s="13">
        <v>55</v>
      </c>
      <c r="G5" s="13">
        <v>48</v>
      </c>
      <c r="H5" s="14">
        <f t="shared" si="1"/>
        <v>87.27272727272727</v>
      </c>
      <c r="I5" s="15">
        <v>261</v>
      </c>
      <c r="J5" s="15">
        <v>177</v>
      </c>
      <c r="K5" s="16">
        <f t="shared" si="2"/>
        <v>67.81609195402298</v>
      </c>
      <c r="L5" s="17">
        <f t="shared" si="3"/>
        <v>351</v>
      </c>
      <c r="M5" s="17">
        <f t="shared" si="3"/>
        <v>254</v>
      </c>
      <c r="N5" s="18">
        <f t="shared" si="4"/>
        <v>72.36467236467237</v>
      </c>
      <c r="O5" s="68">
        <f t="shared" si="5"/>
        <v>1</v>
      </c>
    </row>
    <row r="6" spans="1:15" ht="18.75" customHeight="1">
      <c r="A6" s="9" t="s">
        <v>22</v>
      </c>
      <c r="B6" s="10" t="s">
        <v>23</v>
      </c>
      <c r="C6" s="11">
        <v>21</v>
      </c>
      <c r="D6" s="11">
        <v>11</v>
      </c>
      <c r="E6" s="12">
        <f t="shared" si="0"/>
        <v>52.38095238095239</v>
      </c>
      <c r="F6" s="13">
        <v>37</v>
      </c>
      <c r="G6" s="13">
        <v>29</v>
      </c>
      <c r="H6" s="14">
        <f t="shared" si="1"/>
        <v>78.37837837837837</v>
      </c>
      <c r="I6" s="15">
        <v>245</v>
      </c>
      <c r="J6" s="15">
        <v>117</v>
      </c>
      <c r="K6" s="16">
        <f t="shared" si="2"/>
        <v>47.755102040816325</v>
      </c>
      <c r="L6" s="17">
        <f t="shared" si="3"/>
        <v>303</v>
      </c>
      <c r="M6" s="17">
        <f t="shared" si="3"/>
        <v>157</v>
      </c>
      <c r="N6" s="18">
        <f t="shared" si="4"/>
        <v>51.81518151815182</v>
      </c>
      <c r="O6" s="60">
        <f t="shared" si="5"/>
        <v>0</v>
      </c>
    </row>
    <row r="7" spans="1:15" ht="18.75" customHeight="1">
      <c r="A7" s="9" t="s">
        <v>24</v>
      </c>
      <c r="B7" s="10" t="s">
        <v>25</v>
      </c>
      <c r="C7" s="11">
        <v>14</v>
      </c>
      <c r="D7" s="11">
        <v>11</v>
      </c>
      <c r="E7" s="12">
        <f t="shared" si="0"/>
        <v>78.57142857142857</v>
      </c>
      <c r="F7" s="13">
        <v>25</v>
      </c>
      <c r="G7" s="13">
        <v>23</v>
      </c>
      <c r="H7" s="14">
        <f t="shared" si="1"/>
        <v>92</v>
      </c>
      <c r="I7" s="15">
        <v>121</v>
      </c>
      <c r="J7" s="15">
        <v>104</v>
      </c>
      <c r="K7" s="16">
        <f t="shared" si="2"/>
        <v>85.9504132231405</v>
      </c>
      <c r="L7" s="17">
        <f t="shared" si="3"/>
        <v>160</v>
      </c>
      <c r="M7" s="17">
        <f t="shared" si="3"/>
        <v>138</v>
      </c>
      <c r="N7" s="18">
        <f t="shared" si="4"/>
        <v>86.25</v>
      </c>
      <c r="O7" s="68">
        <f t="shared" si="5"/>
        <v>1</v>
      </c>
    </row>
    <row r="8" spans="1:15" ht="18.75" customHeight="1">
      <c r="A8" s="9" t="s">
        <v>26</v>
      </c>
      <c r="B8" s="10" t="s">
        <v>27</v>
      </c>
      <c r="C8" s="11">
        <v>55</v>
      </c>
      <c r="D8" s="11">
        <v>28</v>
      </c>
      <c r="E8" s="12">
        <f t="shared" si="0"/>
        <v>50.90909090909091</v>
      </c>
      <c r="F8" s="13">
        <v>30</v>
      </c>
      <c r="G8" s="13">
        <v>10</v>
      </c>
      <c r="H8" s="14">
        <f t="shared" si="1"/>
        <v>33.33333333333333</v>
      </c>
      <c r="I8" s="15">
        <v>173</v>
      </c>
      <c r="J8" s="15">
        <v>105</v>
      </c>
      <c r="K8" s="16">
        <f t="shared" si="2"/>
        <v>60.69364161849711</v>
      </c>
      <c r="L8" s="17">
        <f t="shared" si="3"/>
        <v>258</v>
      </c>
      <c r="M8" s="17">
        <f t="shared" si="3"/>
        <v>143</v>
      </c>
      <c r="N8" s="18">
        <f t="shared" si="4"/>
        <v>55.42635658914728</v>
      </c>
      <c r="O8" s="60">
        <f t="shared" si="5"/>
        <v>0</v>
      </c>
    </row>
    <row r="9" spans="1:15" ht="18.75" customHeight="1">
      <c r="A9" s="9" t="s">
        <v>28</v>
      </c>
      <c r="B9" s="10" t="s">
        <v>29</v>
      </c>
      <c r="C9" s="11">
        <v>20</v>
      </c>
      <c r="D9" s="11">
        <v>16</v>
      </c>
      <c r="E9" s="12">
        <f t="shared" si="0"/>
        <v>80</v>
      </c>
      <c r="F9" s="13">
        <v>83</v>
      </c>
      <c r="G9" s="13">
        <v>76</v>
      </c>
      <c r="H9" s="14">
        <f t="shared" si="1"/>
        <v>91.56626506024097</v>
      </c>
      <c r="I9" s="15">
        <v>220</v>
      </c>
      <c r="J9" s="15">
        <v>176</v>
      </c>
      <c r="K9" s="16">
        <f t="shared" si="2"/>
        <v>80</v>
      </c>
      <c r="L9" s="17">
        <f t="shared" si="3"/>
        <v>323</v>
      </c>
      <c r="M9" s="17">
        <f t="shared" si="3"/>
        <v>268</v>
      </c>
      <c r="N9" s="18">
        <v>3</v>
      </c>
      <c r="O9" s="68">
        <f t="shared" si="5"/>
        <v>0</v>
      </c>
    </row>
    <row r="10" spans="1:15" ht="18.75" customHeight="1">
      <c r="A10" s="9" t="s">
        <v>30</v>
      </c>
      <c r="B10" s="10" t="s">
        <v>31</v>
      </c>
      <c r="C10" s="11">
        <v>70</v>
      </c>
      <c r="D10" s="11">
        <v>34</v>
      </c>
      <c r="E10" s="12">
        <f t="shared" si="0"/>
        <v>48.57142857142857</v>
      </c>
      <c r="F10" s="13">
        <v>64</v>
      </c>
      <c r="G10" s="13">
        <v>42</v>
      </c>
      <c r="H10" s="14">
        <f t="shared" si="1"/>
        <v>65.625</v>
      </c>
      <c r="I10" s="15">
        <v>386</v>
      </c>
      <c r="J10" s="15">
        <v>176</v>
      </c>
      <c r="K10" s="16">
        <f t="shared" si="2"/>
        <v>45.59585492227979</v>
      </c>
      <c r="L10" s="17">
        <f t="shared" si="3"/>
        <v>520</v>
      </c>
      <c r="M10" s="17">
        <f t="shared" si="3"/>
        <v>252</v>
      </c>
      <c r="N10" s="18">
        <f t="shared" si="4"/>
        <v>48.46153846153846</v>
      </c>
      <c r="O10" s="60">
        <f t="shared" si="5"/>
        <v>0</v>
      </c>
    </row>
    <row r="11" spans="1:15" ht="18.75" customHeight="1">
      <c r="A11" s="9" t="s">
        <v>32</v>
      </c>
      <c r="B11" s="10" t="s">
        <v>33</v>
      </c>
      <c r="C11" s="11">
        <v>42</v>
      </c>
      <c r="D11" s="11">
        <v>19</v>
      </c>
      <c r="E11" s="12">
        <f t="shared" si="0"/>
        <v>45.23809523809524</v>
      </c>
      <c r="F11" s="13">
        <v>60</v>
      </c>
      <c r="G11" s="13">
        <v>34</v>
      </c>
      <c r="H11" s="14">
        <f t="shared" si="1"/>
        <v>56.666666666666664</v>
      </c>
      <c r="I11" s="15">
        <v>186</v>
      </c>
      <c r="J11" s="15">
        <v>94</v>
      </c>
      <c r="K11" s="16">
        <f t="shared" si="2"/>
        <v>50.53763440860215</v>
      </c>
      <c r="L11" s="17">
        <f t="shared" si="3"/>
        <v>288</v>
      </c>
      <c r="M11" s="17">
        <f t="shared" si="3"/>
        <v>147</v>
      </c>
      <c r="N11" s="18">
        <f t="shared" si="4"/>
        <v>51.041666666666664</v>
      </c>
      <c r="O11" s="60">
        <f t="shared" si="5"/>
        <v>0</v>
      </c>
    </row>
    <row r="12" spans="1:15" ht="18.75" customHeight="1">
      <c r="A12" s="9" t="s">
        <v>34</v>
      </c>
      <c r="B12" s="10" t="s">
        <v>35</v>
      </c>
      <c r="C12" s="11">
        <v>27</v>
      </c>
      <c r="D12" s="11">
        <v>14</v>
      </c>
      <c r="E12" s="12">
        <f t="shared" si="0"/>
        <v>51.85185185185185</v>
      </c>
      <c r="F12" s="13">
        <v>64</v>
      </c>
      <c r="G12" s="13">
        <v>48</v>
      </c>
      <c r="H12" s="14">
        <f t="shared" si="1"/>
        <v>75</v>
      </c>
      <c r="I12" s="15">
        <v>346</v>
      </c>
      <c r="J12" s="15">
        <v>197</v>
      </c>
      <c r="K12" s="16">
        <f t="shared" si="2"/>
        <v>56.936416184971094</v>
      </c>
      <c r="L12" s="17">
        <f t="shared" si="3"/>
        <v>437</v>
      </c>
      <c r="M12" s="17">
        <f t="shared" si="3"/>
        <v>259</v>
      </c>
      <c r="N12" s="18">
        <f t="shared" si="4"/>
        <v>59.26773455377574</v>
      </c>
      <c r="O12" s="68">
        <f t="shared" si="5"/>
        <v>0</v>
      </c>
    </row>
    <row r="13" spans="1:15" ht="18.75" customHeight="1">
      <c r="A13" s="9" t="s">
        <v>36</v>
      </c>
      <c r="B13" s="10" t="s">
        <v>37</v>
      </c>
      <c r="C13" s="11">
        <v>36</v>
      </c>
      <c r="D13" s="11">
        <v>9</v>
      </c>
      <c r="E13" s="12">
        <f t="shared" si="0"/>
        <v>25</v>
      </c>
      <c r="F13" s="13">
        <v>48</v>
      </c>
      <c r="G13" s="13">
        <v>29</v>
      </c>
      <c r="H13" s="14">
        <f t="shared" si="1"/>
        <v>60.416666666666664</v>
      </c>
      <c r="I13" s="15">
        <v>152</v>
      </c>
      <c r="J13" s="15">
        <v>32</v>
      </c>
      <c r="K13" s="16">
        <f t="shared" si="2"/>
        <v>21.052631578947366</v>
      </c>
      <c r="L13" s="17">
        <f t="shared" si="3"/>
        <v>236</v>
      </c>
      <c r="M13" s="17">
        <f t="shared" si="3"/>
        <v>70</v>
      </c>
      <c r="N13" s="18">
        <f t="shared" si="4"/>
        <v>29.66101694915254</v>
      </c>
      <c r="O13" s="60">
        <f t="shared" si="5"/>
        <v>0</v>
      </c>
    </row>
    <row r="14" spans="1:15" ht="18.75" customHeight="1">
      <c r="A14" s="9" t="s">
        <v>38</v>
      </c>
      <c r="B14" s="10" t="s">
        <v>39</v>
      </c>
      <c r="C14" s="11">
        <v>14</v>
      </c>
      <c r="D14" s="11">
        <v>11</v>
      </c>
      <c r="E14" s="12">
        <f t="shared" si="0"/>
        <v>78.57142857142857</v>
      </c>
      <c r="F14" s="13">
        <v>7</v>
      </c>
      <c r="G14" s="13">
        <v>6</v>
      </c>
      <c r="H14" s="14">
        <f t="shared" si="1"/>
        <v>85.71428571428571</v>
      </c>
      <c r="I14" s="15">
        <v>100</v>
      </c>
      <c r="J14" s="15">
        <v>57</v>
      </c>
      <c r="K14" s="16">
        <f t="shared" si="2"/>
        <v>56.99999999999999</v>
      </c>
      <c r="L14" s="17">
        <f t="shared" si="3"/>
        <v>121</v>
      </c>
      <c r="M14" s="17">
        <f t="shared" si="3"/>
        <v>74</v>
      </c>
      <c r="N14" s="18">
        <f t="shared" si="4"/>
        <v>61.15702479338842</v>
      </c>
      <c r="O14" s="68">
        <f t="shared" si="5"/>
        <v>1</v>
      </c>
    </row>
    <row r="15" spans="1:15" ht="18.75" customHeight="1">
      <c r="A15" s="9" t="s">
        <v>40</v>
      </c>
      <c r="B15" s="10" t="s">
        <v>41</v>
      </c>
      <c r="C15" s="11">
        <v>13</v>
      </c>
      <c r="D15" s="11">
        <v>11</v>
      </c>
      <c r="E15" s="12">
        <f t="shared" si="0"/>
        <v>84.61538461538461</v>
      </c>
      <c r="F15" s="13">
        <v>34</v>
      </c>
      <c r="G15" s="13">
        <v>23</v>
      </c>
      <c r="H15" s="14">
        <f t="shared" si="1"/>
        <v>67.64705882352942</v>
      </c>
      <c r="I15" s="15">
        <v>152</v>
      </c>
      <c r="J15" s="15">
        <v>123</v>
      </c>
      <c r="K15" s="16">
        <f t="shared" si="2"/>
        <v>80.92105263157895</v>
      </c>
      <c r="L15" s="17">
        <f t="shared" si="3"/>
        <v>199</v>
      </c>
      <c r="M15" s="17">
        <f t="shared" si="3"/>
        <v>157</v>
      </c>
      <c r="N15" s="18">
        <f t="shared" si="4"/>
        <v>78.89447236180904</v>
      </c>
      <c r="O15" s="68">
        <f t="shared" si="5"/>
        <v>1</v>
      </c>
    </row>
    <row r="16" spans="1:15" ht="18.75" customHeight="1">
      <c r="A16" s="9" t="s">
        <v>42</v>
      </c>
      <c r="B16" s="10" t="s">
        <v>43</v>
      </c>
      <c r="C16" s="11">
        <v>47</v>
      </c>
      <c r="D16" s="11">
        <v>15</v>
      </c>
      <c r="E16" s="12">
        <f t="shared" si="0"/>
        <v>31.914893617021278</v>
      </c>
      <c r="F16" s="13">
        <v>130</v>
      </c>
      <c r="G16" s="13">
        <v>68</v>
      </c>
      <c r="H16" s="14">
        <f t="shared" si="1"/>
        <v>52.307692307692314</v>
      </c>
      <c r="I16" s="15">
        <v>350</v>
      </c>
      <c r="J16" s="15">
        <v>144</v>
      </c>
      <c r="K16" s="16">
        <f t="shared" si="2"/>
        <v>41.14285714285714</v>
      </c>
      <c r="L16" s="17">
        <f t="shared" si="3"/>
        <v>527</v>
      </c>
      <c r="M16" s="17">
        <f t="shared" si="3"/>
        <v>227</v>
      </c>
      <c r="N16" s="18">
        <f t="shared" si="4"/>
        <v>43.07400379506641</v>
      </c>
      <c r="O16" s="60">
        <f t="shared" si="5"/>
        <v>0</v>
      </c>
    </row>
    <row r="17" spans="1:15" ht="18.75" customHeight="1">
      <c r="A17" s="9" t="s">
        <v>44</v>
      </c>
      <c r="B17" s="10" t="s">
        <v>45</v>
      </c>
      <c r="C17" s="11">
        <v>30</v>
      </c>
      <c r="D17" s="11">
        <v>21</v>
      </c>
      <c r="E17" s="12">
        <f t="shared" si="0"/>
        <v>70</v>
      </c>
      <c r="F17" s="13">
        <v>13</v>
      </c>
      <c r="G17" s="13">
        <v>11</v>
      </c>
      <c r="H17" s="14">
        <f t="shared" si="1"/>
        <v>84.61538461538461</v>
      </c>
      <c r="I17" s="15">
        <v>61</v>
      </c>
      <c r="J17" s="15">
        <v>25</v>
      </c>
      <c r="K17" s="16">
        <f t="shared" si="2"/>
        <v>40.98360655737705</v>
      </c>
      <c r="L17" s="17">
        <f t="shared" si="3"/>
        <v>104</v>
      </c>
      <c r="M17" s="17">
        <f t="shared" si="3"/>
        <v>57</v>
      </c>
      <c r="N17" s="18">
        <f t="shared" si="4"/>
        <v>54.807692307692314</v>
      </c>
      <c r="O17" s="60">
        <f t="shared" si="5"/>
        <v>0</v>
      </c>
    </row>
    <row r="18" spans="1:15" ht="18.75" customHeight="1">
      <c r="A18" s="9" t="s">
        <v>46</v>
      </c>
      <c r="B18" s="10" t="s">
        <v>47</v>
      </c>
      <c r="C18" s="11">
        <v>18</v>
      </c>
      <c r="D18" s="11">
        <v>18</v>
      </c>
      <c r="E18" s="12">
        <f t="shared" si="0"/>
        <v>100</v>
      </c>
      <c r="F18" s="13">
        <v>28</v>
      </c>
      <c r="G18" s="13">
        <v>25</v>
      </c>
      <c r="H18" s="14">
        <f t="shared" si="1"/>
        <v>89.28571428571429</v>
      </c>
      <c r="I18" s="15">
        <v>92</v>
      </c>
      <c r="J18" s="15">
        <v>51</v>
      </c>
      <c r="K18" s="16">
        <f t="shared" si="2"/>
        <v>55.434782608695656</v>
      </c>
      <c r="L18" s="17">
        <f t="shared" si="3"/>
        <v>138</v>
      </c>
      <c r="M18" s="17">
        <f t="shared" si="3"/>
        <v>94</v>
      </c>
      <c r="N18" s="18">
        <f t="shared" si="4"/>
        <v>68.11594202898551</v>
      </c>
      <c r="O18" s="68">
        <f t="shared" si="5"/>
        <v>1</v>
      </c>
    </row>
    <row r="19" spans="1:15" ht="18.75" customHeight="1">
      <c r="A19" s="9" t="s">
        <v>48</v>
      </c>
      <c r="B19" s="10" t="s">
        <v>49</v>
      </c>
      <c r="C19" s="11">
        <v>33</v>
      </c>
      <c r="D19" s="11">
        <v>8</v>
      </c>
      <c r="E19" s="12">
        <f t="shared" si="0"/>
        <v>24.242424242424242</v>
      </c>
      <c r="F19" s="13">
        <v>74</v>
      </c>
      <c r="G19" s="13">
        <v>47</v>
      </c>
      <c r="H19" s="14">
        <f t="shared" si="1"/>
        <v>63.51351351351351</v>
      </c>
      <c r="I19" s="15">
        <v>233</v>
      </c>
      <c r="J19" s="15">
        <v>94</v>
      </c>
      <c r="K19" s="16">
        <f t="shared" si="2"/>
        <v>40.343347639484975</v>
      </c>
      <c r="L19" s="17">
        <f t="shared" si="3"/>
        <v>340</v>
      </c>
      <c r="M19" s="17">
        <f t="shared" si="3"/>
        <v>149</v>
      </c>
      <c r="N19" s="18">
        <f t="shared" si="4"/>
        <v>43.8235294117647</v>
      </c>
      <c r="O19" s="60">
        <f t="shared" si="5"/>
        <v>0</v>
      </c>
    </row>
    <row r="20" spans="1:15" ht="18.75" customHeight="1">
      <c r="A20" s="21" t="s">
        <v>50</v>
      </c>
      <c r="B20" s="22" t="s">
        <v>51</v>
      </c>
      <c r="C20" s="11">
        <v>76</v>
      </c>
      <c r="D20" s="11">
        <v>25</v>
      </c>
      <c r="E20" s="12">
        <f t="shared" si="0"/>
        <v>32.89473684210527</v>
      </c>
      <c r="F20" s="13">
        <v>183</v>
      </c>
      <c r="G20" s="13">
        <v>102</v>
      </c>
      <c r="H20" s="14">
        <f t="shared" si="1"/>
        <v>55.73770491803278</v>
      </c>
      <c r="I20" s="15">
        <v>435</v>
      </c>
      <c r="J20" s="15">
        <v>220</v>
      </c>
      <c r="K20" s="16">
        <f t="shared" si="2"/>
        <v>50.57471264367817</v>
      </c>
      <c r="L20" s="17">
        <f t="shared" si="3"/>
        <v>694</v>
      </c>
      <c r="M20" s="17">
        <f t="shared" si="3"/>
        <v>347</v>
      </c>
      <c r="N20" s="18">
        <f t="shared" si="4"/>
        <v>50</v>
      </c>
      <c r="O20" s="60">
        <f t="shared" si="5"/>
        <v>0</v>
      </c>
    </row>
    <row r="21" spans="1:15" ht="18.75" customHeight="1">
      <c r="A21" s="21" t="s">
        <v>52</v>
      </c>
      <c r="B21" s="22" t="s">
        <v>53</v>
      </c>
      <c r="C21" s="11">
        <v>95</v>
      </c>
      <c r="D21" s="11">
        <v>27</v>
      </c>
      <c r="E21" s="12">
        <f t="shared" si="0"/>
        <v>28.421052631578945</v>
      </c>
      <c r="F21" s="13">
        <v>285</v>
      </c>
      <c r="G21" s="13">
        <v>175</v>
      </c>
      <c r="H21" s="14">
        <f t="shared" si="1"/>
        <v>61.40350877192983</v>
      </c>
      <c r="I21" s="15">
        <v>712</v>
      </c>
      <c r="J21" s="15">
        <v>295</v>
      </c>
      <c r="K21" s="16">
        <f t="shared" si="2"/>
        <v>41.43258426966292</v>
      </c>
      <c r="L21" s="17">
        <f t="shared" si="3"/>
        <v>1092</v>
      </c>
      <c r="M21" s="17">
        <f t="shared" si="3"/>
        <v>497</v>
      </c>
      <c r="N21" s="18">
        <f t="shared" si="4"/>
        <v>45.51282051282051</v>
      </c>
      <c r="O21" s="60">
        <f t="shared" si="5"/>
        <v>0</v>
      </c>
    </row>
    <row r="22" spans="1:15" ht="18.75" customHeight="1">
      <c r="A22" s="21" t="s">
        <v>54</v>
      </c>
      <c r="B22" s="22" t="s">
        <v>55</v>
      </c>
      <c r="C22" s="11">
        <v>53</v>
      </c>
      <c r="D22" s="11">
        <v>14</v>
      </c>
      <c r="E22" s="12">
        <f t="shared" si="0"/>
        <v>26.41509433962264</v>
      </c>
      <c r="F22" s="13">
        <v>143</v>
      </c>
      <c r="G22" s="13">
        <v>72</v>
      </c>
      <c r="H22" s="14">
        <f t="shared" si="1"/>
        <v>50.349650349650354</v>
      </c>
      <c r="I22" s="15">
        <v>399</v>
      </c>
      <c r="J22" s="15">
        <v>158</v>
      </c>
      <c r="K22" s="16">
        <f t="shared" si="2"/>
        <v>39.59899749373433</v>
      </c>
      <c r="L22" s="17">
        <f t="shared" si="3"/>
        <v>595</v>
      </c>
      <c r="M22" s="17">
        <f t="shared" si="3"/>
        <v>244</v>
      </c>
      <c r="N22" s="18">
        <f t="shared" si="4"/>
        <v>41.008403361344534</v>
      </c>
      <c r="O22" s="60">
        <f t="shared" si="5"/>
        <v>0</v>
      </c>
    </row>
    <row r="23" spans="1:15" ht="18.75" customHeight="1">
      <c r="A23" s="21" t="s">
        <v>56</v>
      </c>
      <c r="B23" s="22" t="s">
        <v>57</v>
      </c>
      <c r="C23" s="11">
        <v>122</v>
      </c>
      <c r="D23" s="11">
        <v>20</v>
      </c>
      <c r="E23" s="45">
        <f t="shared" si="0"/>
        <v>16.39344262295082</v>
      </c>
      <c r="F23" s="13">
        <v>170</v>
      </c>
      <c r="G23" s="13">
        <v>61</v>
      </c>
      <c r="H23" s="45">
        <f t="shared" si="1"/>
        <v>35.88235294117647</v>
      </c>
      <c r="I23" s="15">
        <v>574</v>
      </c>
      <c r="J23" s="15">
        <v>109</v>
      </c>
      <c r="K23" s="45">
        <f t="shared" si="2"/>
        <v>18.989547038327526</v>
      </c>
      <c r="L23" s="17">
        <f t="shared" si="3"/>
        <v>866</v>
      </c>
      <c r="M23" s="17">
        <f t="shared" si="3"/>
        <v>190</v>
      </c>
      <c r="N23" s="45">
        <f t="shared" si="4"/>
        <v>21.939953810623557</v>
      </c>
      <c r="O23" s="60">
        <f t="shared" si="5"/>
        <v>0</v>
      </c>
    </row>
    <row r="24" spans="1:15" ht="18.75" customHeight="1">
      <c r="A24" s="23" t="s">
        <v>58</v>
      </c>
      <c r="B24" s="24" t="s">
        <v>59</v>
      </c>
      <c r="C24" s="25">
        <v>44</v>
      </c>
      <c r="D24" s="25">
        <v>15</v>
      </c>
      <c r="E24" s="12">
        <f t="shared" si="0"/>
        <v>34.090909090909086</v>
      </c>
      <c r="F24" s="13">
        <v>150</v>
      </c>
      <c r="G24" s="13">
        <v>54</v>
      </c>
      <c r="H24" s="14">
        <f t="shared" si="1"/>
        <v>36</v>
      </c>
      <c r="I24" s="15">
        <v>444</v>
      </c>
      <c r="J24" s="15">
        <v>143</v>
      </c>
      <c r="K24" s="16">
        <f t="shared" si="2"/>
        <v>32.207207207207205</v>
      </c>
      <c r="L24" s="17">
        <f t="shared" si="3"/>
        <v>638</v>
      </c>
      <c r="M24" s="17">
        <f t="shared" si="3"/>
        <v>212</v>
      </c>
      <c r="N24" s="18">
        <f t="shared" si="4"/>
        <v>33.22884012539185</v>
      </c>
      <c r="O24" s="60">
        <f t="shared" si="5"/>
        <v>0</v>
      </c>
    </row>
    <row r="25" spans="1:15" ht="18.75" customHeight="1">
      <c r="A25" s="26">
        <v>77684</v>
      </c>
      <c r="B25" s="10" t="s">
        <v>60</v>
      </c>
      <c r="C25" s="11">
        <v>22</v>
      </c>
      <c r="D25" s="11">
        <v>8</v>
      </c>
      <c r="E25" s="12">
        <f t="shared" si="0"/>
        <v>36.36363636363637</v>
      </c>
      <c r="F25" s="13">
        <v>50</v>
      </c>
      <c r="G25" s="13">
        <v>21</v>
      </c>
      <c r="H25" s="14">
        <f t="shared" si="1"/>
        <v>42</v>
      </c>
      <c r="I25" s="15">
        <v>138</v>
      </c>
      <c r="J25" s="15">
        <v>58</v>
      </c>
      <c r="K25" s="16">
        <f t="shared" si="2"/>
        <v>42.028985507246375</v>
      </c>
      <c r="L25" s="17">
        <f>SUM(C25,F25,I25)</f>
        <v>210</v>
      </c>
      <c r="M25" s="17">
        <f>SUM(D25,G25,J25)</f>
        <v>87</v>
      </c>
      <c r="N25" s="18">
        <f t="shared" si="4"/>
        <v>41.42857142857143</v>
      </c>
      <c r="O25" s="60">
        <f t="shared" si="5"/>
        <v>0</v>
      </c>
    </row>
    <row r="26" spans="1:16" ht="18.75" customHeight="1">
      <c r="A26" s="27">
        <v>99745</v>
      </c>
      <c r="B26" s="22" t="s">
        <v>61</v>
      </c>
      <c r="C26" s="11">
        <v>112</v>
      </c>
      <c r="D26" s="11">
        <v>99</v>
      </c>
      <c r="E26" s="12">
        <f t="shared" si="0"/>
        <v>88.39285714285714</v>
      </c>
      <c r="F26" s="13">
        <v>212</v>
      </c>
      <c r="G26" s="13">
        <v>204</v>
      </c>
      <c r="H26" s="14">
        <f t="shared" si="1"/>
        <v>96.22641509433963</v>
      </c>
      <c r="I26" s="15">
        <v>594</v>
      </c>
      <c r="J26" s="15">
        <v>567</v>
      </c>
      <c r="K26" s="16">
        <f t="shared" si="2"/>
        <v>95.45454545454545</v>
      </c>
      <c r="L26" s="17">
        <f>SUM(C26,F26,I26)</f>
        <v>918</v>
      </c>
      <c r="M26" s="17">
        <f>SUM(D26,G26,J26)</f>
        <v>870</v>
      </c>
      <c r="N26" s="18">
        <f t="shared" si="4"/>
        <v>94.77124183006535</v>
      </c>
      <c r="O26" s="68">
        <f t="shared" si="5"/>
        <v>1</v>
      </c>
      <c r="P26" t="s">
        <v>73</v>
      </c>
    </row>
    <row r="27" spans="2:15" ht="18.75" customHeight="1">
      <c r="B27" s="28" t="s">
        <v>63</v>
      </c>
      <c r="C27" s="29">
        <f>SUM(C20:C24,C26)</f>
        <v>502</v>
      </c>
      <c r="D27" s="29">
        <f>SUM(D20:D24,D26)</f>
        <v>200</v>
      </c>
      <c r="E27" s="30">
        <f t="shared" si="0"/>
        <v>39.8406374501992</v>
      </c>
      <c r="F27" s="31">
        <f>SUM(F20:F24,F26)</f>
        <v>1143</v>
      </c>
      <c r="G27" s="31">
        <f>SUM(G20:G24,G26)</f>
        <v>668</v>
      </c>
      <c r="H27" s="32">
        <f t="shared" si="1"/>
        <v>58.4426946631671</v>
      </c>
      <c r="I27" s="31">
        <f>SUM(I20:I24,I26)</f>
        <v>3158</v>
      </c>
      <c r="J27" s="31">
        <f>SUM(J20:J24,J26)</f>
        <v>1492</v>
      </c>
      <c r="K27" s="32">
        <f t="shared" si="2"/>
        <v>47.24509183027232</v>
      </c>
      <c r="L27" s="31">
        <f>SUM(L20:L24,L26)</f>
        <v>4803</v>
      </c>
      <c r="M27" s="31">
        <f>SUM(M20:M24,M26)</f>
        <v>2360</v>
      </c>
      <c r="N27" s="32">
        <f t="shared" si="4"/>
        <v>49.135956693733085</v>
      </c>
      <c r="O27" s="31">
        <f>SUM(O20:O24,O26)</f>
        <v>1</v>
      </c>
    </row>
    <row r="28" spans="2:15" ht="18.75" customHeight="1">
      <c r="B28" s="33" t="s">
        <v>64</v>
      </c>
      <c r="C28" s="31">
        <f>SUM(C3:C18,C19,C25)</f>
        <v>537</v>
      </c>
      <c r="D28" s="31">
        <f>SUM(D3:D18,D19,D25)</f>
        <v>294</v>
      </c>
      <c r="E28" s="32">
        <f t="shared" si="0"/>
        <v>54.7486033519553</v>
      </c>
      <c r="F28" s="31">
        <f>SUM(F3:F18,F19,F25)</f>
        <v>842</v>
      </c>
      <c r="G28" s="31">
        <f>SUM(G3:G18,G19,G25)</f>
        <v>572</v>
      </c>
      <c r="H28" s="32">
        <f t="shared" si="1"/>
        <v>67.93349168646081</v>
      </c>
      <c r="I28" s="31">
        <f>SUM(I3:I18,I19,I25)</f>
        <v>3386</v>
      </c>
      <c r="J28" s="31">
        <f>SUM(J3:J18,J19,J25)</f>
        <v>1850</v>
      </c>
      <c r="K28" s="32">
        <f t="shared" si="2"/>
        <v>54.636739515652685</v>
      </c>
      <c r="L28" s="31">
        <f>SUM(L3:L18,L19,L25)</f>
        <v>4765</v>
      </c>
      <c r="M28" s="31">
        <f>SUM(M3:M18,M19,M25)</f>
        <v>2716</v>
      </c>
      <c r="N28" s="32">
        <f t="shared" si="4"/>
        <v>56.99895068205666</v>
      </c>
      <c r="O28" s="31">
        <f>SUM(O3:O18,O19,O25)</f>
        <v>7</v>
      </c>
    </row>
    <row r="29" spans="2:15" ht="18.75" customHeight="1" thickBot="1">
      <c r="B29" s="34" t="s">
        <v>65</v>
      </c>
      <c r="C29" s="35">
        <f>SUM(C27:C28)</f>
        <v>1039</v>
      </c>
      <c r="D29" s="35">
        <f>SUM(D27:D28)</f>
        <v>494</v>
      </c>
      <c r="E29" s="36">
        <f t="shared" si="0"/>
        <v>47.54571703561116</v>
      </c>
      <c r="F29" s="35">
        <f>SUM(F27:F28)</f>
        <v>1985</v>
      </c>
      <c r="G29" s="35">
        <f>SUM(G27:G28)</f>
        <v>1240</v>
      </c>
      <c r="H29" s="36">
        <f t="shared" si="1"/>
        <v>62.468513853904284</v>
      </c>
      <c r="I29" s="35">
        <f>SUM(I27:I28)</f>
        <v>6544</v>
      </c>
      <c r="J29" s="35">
        <f>SUM(J27:J28)</f>
        <v>3342</v>
      </c>
      <c r="K29" s="36">
        <f t="shared" si="2"/>
        <v>51.06968215158925</v>
      </c>
      <c r="L29" s="35">
        <f>SUM(L27:L28)</f>
        <v>9568</v>
      </c>
      <c r="M29" s="35">
        <f>SUM(M27:M28)</f>
        <v>5076</v>
      </c>
      <c r="N29" s="36">
        <f t="shared" si="4"/>
        <v>53.051839464882946</v>
      </c>
      <c r="O29" s="35">
        <f>SUM(O27:O28)</f>
        <v>8</v>
      </c>
    </row>
    <row r="30" ht="18.75" customHeight="1"/>
    <row r="31" ht="18.75" customHeight="1" thickBot="1"/>
    <row r="32" spans="2:4" ht="18.75" customHeight="1">
      <c r="B32" s="37" t="s">
        <v>66</v>
      </c>
      <c r="C32" s="38">
        <v>6</v>
      </c>
      <c r="D32" s="39" t="s">
        <v>67</v>
      </c>
    </row>
    <row r="33" spans="2:4" ht="41.25" customHeight="1">
      <c r="B33" s="40" t="s">
        <v>82</v>
      </c>
      <c r="C33" s="20">
        <f>O27</f>
        <v>1</v>
      </c>
      <c r="D33" s="41" t="s">
        <v>67</v>
      </c>
    </row>
    <row r="34" spans="2:4" ht="18.75" customHeight="1" thickBot="1">
      <c r="B34" s="42" t="s">
        <v>9</v>
      </c>
      <c r="C34" s="43">
        <f>C33/C32*100</f>
        <v>16.666666666666664</v>
      </c>
      <c r="D34" s="44"/>
    </row>
    <row r="35" spans="2:4" ht="18.75" customHeight="1">
      <c r="B35" s="37" t="s">
        <v>69</v>
      </c>
      <c r="C35" s="38">
        <v>18</v>
      </c>
      <c r="D35" s="39" t="s">
        <v>67</v>
      </c>
    </row>
    <row r="36" spans="2:4" ht="47.25" customHeight="1">
      <c r="B36" s="40" t="s">
        <v>83</v>
      </c>
      <c r="C36" s="20">
        <f>O28</f>
        <v>7</v>
      </c>
      <c r="D36" s="41" t="s">
        <v>67</v>
      </c>
    </row>
    <row r="37" spans="2:4" ht="18.75" customHeight="1" thickBot="1">
      <c r="B37" s="42" t="s">
        <v>9</v>
      </c>
      <c r="C37" s="43">
        <f>C36/C35*100</f>
        <v>38.88888888888889</v>
      </c>
      <c r="D37" s="44"/>
    </row>
    <row r="38" spans="2:4" ht="18.75" customHeight="1">
      <c r="B38" s="37" t="s">
        <v>71</v>
      </c>
      <c r="C38" s="38">
        <v>24</v>
      </c>
      <c r="D38" s="39" t="s">
        <v>67</v>
      </c>
    </row>
    <row r="39" spans="2:4" ht="57" customHeight="1">
      <c r="B39" s="40" t="s">
        <v>84</v>
      </c>
      <c r="C39" s="20">
        <f>O29</f>
        <v>8</v>
      </c>
      <c r="D39" s="41" t="s">
        <v>67</v>
      </c>
    </row>
    <row r="40" spans="2:4" ht="18.75" customHeight="1" thickBot="1">
      <c r="B40" s="42" t="s">
        <v>9</v>
      </c>
      <c r="C40" s="43">
        <f>C39/C38*100</f>
        <v>33.33333333333333</v>
      </c>
      <c r="D40" s="44"/>
    </row>
  </sheetData>
  <sheetProtection/>
  <printOptions/>
  <pageMargins left="0" right="0" top="0" bottom="0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pane xSplit="2" ySplit="2" topLeftCell="G2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N23" sqref="N23"/>
    </sheetView>
  </sheetViews>
  <sheetFormatPr defaultColWidth="9.00390625" defaultRowHeight="14.25"/>
  <cols>
    <col min="2" max="2" width="48.125" style="0" customWidth="1"/>
    <col min="15" max="15" width="15.25390625" style="0" customWidth="1"/>
    <col min="16" max="16" width="12.625" style="0" customWidth="1"/>
    <col min="246" max="246" width="48.125" style="0" customWidth="1"/>
  </cols>
  <sheetData>
    <row r="1" spans="1:13" ht="18.75" customHeight="1" thickBot="1">
      <c r="A1" s="1" t="s">
        <v>0</v>
      </c>
      <c r="D1" t="s">
        <v>1</v>
      </c>
      <c r="G1" t="s">
        <v>2</v>
      </c>
      <c r="J1" t="s">
        <v>3</v>
      </c>
      <c r="M1" t="s">
        <v>4</v>
      </c>
    </row>
    <row r="2" spans="1:15" ht="75.75" customHeight="1">
      <c r="A2" s="2" t="s">
        <v>5</v>
      </c>
      <c r="B2" s="3" t="s">
        <v>6</v>
      </c>
      <c r="C2" s="4" t="s">
        <v>7</v>
      </c>
      <c r="D2" s="4" t="s">
        <v>8</v>
      </c>
      <c r="E2" s="4" t="s">
        <v>9</v>
      </c>
      <c r="F2" s="5" t="s">
        <v>10</v>
      </c>
      <c r="G2" s="5" t="s">
        <v>11</v>
      </c>
      <c r="H2" s="5" t="s">
        <v>9</v>
      </c>
      <c r="I2" s="6" t="s">
        <v>12</v>
      </c>
      <c r="J2" s="6" t="s">
        <v>13</v>
      </c>
      <c r="K2" s="6" t="s">
        <v>9</v>
      </c>
      <c r="L2" s="7" t="s">
        <v>14</v>
      </c>
      <c r="M2" s="7" t="s">
        <v>15</v>
      </c>
      <c r="N2" s="7" t="s">
        <v>9</v>
      </c>
      <c r="O2" s="61" t="s">
        <v>80</v>
      </c>
    </row>
    <row r="3" spans="1:15" ht="18.75" customHeight="1">
      <c r="A3" s="9" t="s">
        <v>16</v>
      </c>
      <c r="B3" s="10" t="s">
        <v>17</v>
      </c>
      <c r="C3" s="11">
        <v>21</v>
      </c>
      <c r="D3" s="11">
        <v>19</v>
      </c>
      <c r="E3" s="12">
        <f>D3/C3*100</f>
        <v>90.47619047619048</v>
      </c>
      <c r="F3" s="13">
        <v>16</v>
      </c>
      <c r="G3" s="13">
        <v>15</v>
      </c>
      <c r="H3" s="14">
        <f>G3/F3*100</f>
        <v>93.75</v>
      </c>
      <c r="I3" s="15">
        <v>75</v>
      </c>
      <c r="J3" s="15">
        <v>60</v>
      </c>
      <c r="K3" s="16">
        <f>J3/I3*100</f>
        <v>80</v>
      </c>
      <c r="L3" s="17">
        <f>SUM(C3,F3,I3)</f>
        <v>112</v>
      </c>
      <c r="M3" s="17">
        <f>SUM(D3,G3,J3)</f>
        <v>94</v>
      </c>
      <c r="N3" s="18">
        <f>M3/L3*100</f>
        <v>83.92857142857143</v>
      </c>
      <c r="O3" s="19">
        <f>IF(N3&gt;60,1,0)</f>
        <v>1</v>
      </c>
    </row>
    <row r="4" spans="1:15" ht="18.75" customHeight="1">
      <c r="A4" s="9" t="s">
        <v>18</v>
      </c>
      <c r="B4" s="10" t="s">
        <v>19</v>
      </c>
      <c r="C4" s="11">
        <v>19</v>
      </c>
      <c r="D4" s="11">
        <v>13</v>
      </c>
      <c r="E4" s="12">
        <f aca="true" t="shared" si="0" ref="E4:E29">D4/C4*100</f>
        <v>68.42105263157895</v>
      </c>
      <c r="F4" s="13">
        <v>24</v>
      </c>
      <c r="G4" s="13">
        <v>20</v>
      </c>
      <c r="H4" s="14">
        <f aca="true" t="shared" si="1" ref="H4:H29">G4/F4*100</f>
        <v>83.33333333333334</v>
      </c>
      <c r="I4" s="15">
        <v>96</v>
      </c>
      <c r="J4" s="15">
        <v>62</v>
      </c>
      <c r="K4" s="16">
        <f aca="true" t="shared" si="2" ref="K4:K29">J4/I4*100</f>
        <v>64.58333333333334</v>
      </c>
      <c r="L4" s="17">
        <f aca="true" t="shared" si="3" ref="L4:M24">SUM(C4,F4,I4)</f>
        <v>139</v>
      </c>
      <c r="M4" s="17">
        <f t="shared" si="3"/>
        <v>95</v>
      </c>
      <c r="N4" s="18">
        <f aca="true" t="shared" si="4" ref="N4:N29">M4/L4*100</f>
        <v>68.34532374100719</v>
      </c>
      <c r="O4" s="19">
        <f aca="true" t="shared" si="5" ref="O4:O26">IF(N4&gt;60,1,0)</f>
        <v>1</v>
      </c>
    </row>
    <row r="5" spans="1:15" ht="18.75" customHeight="1">
      <c r="A5" s="9" t="s">
        <v>20</v>
      </c>
      <c r="B5" s="10" t="s">
        <v>21</v>
      </c>
      <c r="C5" s="11">
        <v>35</v>
      </c>
      <c r="D5" s="11">
        <v>29</v>
      </c>
      <c r="E5" s="12">
        <f t="shared" si="0"/>
        <v>82.85714285714286</v>
      </c>
      <c r="F5" s="13">
        <v>55</v>
      </c>
      <c r="G5" s="13">
        <v>48</v>
      </c>
      <c r="H5" s="14">
        <f t="shared" si="1"/>
        <v>87.27272727272727</v>
      </c>
      <c r="I5" s="15">
        <v>257</v>
      </c>
      <c r="J5" s="15">
        <v>177</v>
      </c>
      <c r="K5" s="16">
        <f t="shared" si="2"/>
        <v>68.8715953307393</v>
      </c>
      <c r="L5" s="17">
        <f t="shared" si="3"/>
        <v>347</v>
      </c>
      <c r="M5" s="17">
        <f t="shared" si="3"/>
        <v>254</v>
      </c>
      <c r="N5" s="18">
        <f t="shared" si="4"/>
        <v>73.19884726224784</v>
      </c>
      <c r="O5" s="19">
        <f t="shared" si="5"/>
        <v>1</v>
      </c>
    </row>
    <row r="6" spans="1:15" ht="18.75" customHeight="1">
      <c r="A6" s="9" t="s">
        <v>22</v>
      </c>
      <c r="B6" s="10" t="s">
        <v>23</v>
      </c>
      <c r="C6" s="11">
        <v>21</v>
      </c>
      <c r="D6" s="11">
        <v>12</v>
      </c>
      <c r="E6" s="12">
        <f t="shared" si="0"/>
        <v>57.14285714285714</v>
      </c>
      <c r="F6" s="13">
        <v>37</v>
      </c>
      <c r="G6" s="13">
        <v>29</v>
      </c>
      <c r="H6" s="14">
        <f t="shared" si="1"/>
        <v>78.37837837837837</v>
      </c>
      <c r="I6" s="15">
        <v>245</v>
      </c>
      <c r="J6" s="15">
        <v>121</v>
      </c>
      <c r="K6" s="16">
        <f t="shared" si="2"/>
        <v>49.38775510204081</v>
      </c>
      <c r="L6" s="17">
        <f t="shared" si="3"/>
        <v>303</v>
      </c>
      <c r="M6" s="17">
        <f t="shared" si="3"/>
        <v>162</v>
      </c>
      <c r="N6" s="18">
        <f t="shared" si="4"/>
        <v>53.46534653465347</v>
      </c>
      <c r="O6" s="60">
        <f t="shared" si="5"/>
        <v>0</v>
      </c>
    </row>
    <row r="7" spans="1:15" ht="18.75" customHeight="1">
      <c r="A7" s="9" t="s">
        <v>24</v>
      </c>
      <c r="B7" s="10" t="s">
        <v>25</v>
      </c>
      <c r="C7" s="11">
        <v>15</v>
      </c>
      <c r="D7" s="11">
        <v>12</v>
      </c>
      <c r="E7" s="12">
        <f t="shared" si="0"/>
        <v>80</v>
      </c>
      <c r="F7" s="13">
        <v>25</v>
      </c>
      <c r="G7" s="13">
        <v>24</v>
      </c>
      <c r="H7" s="14">
        <f t="shared" si="1"/>
        <v>96</v>
      </c>
      <c r="I7" s="15">
        <v>121</v>
      </c>
      <c r="J7" s="15">
        <v>107</v>
      </c>
      <c r="K7" s="16">
        <f t="shared" si="2"/>
        <v>88.42975206611571</v>
      </c>
      <c r="L7" s="17">
        <f t="shared" si="3"/>
        <v>161</v>
      </c>
      <c r="M7" s="17">
        <f t="shared" si="3"/>
        <v>143</v>
      </c>
      <c r="N7" s="18">
        <f t="shared" si="4"/>
        <v>88.81987577639751</v>
      </c>
      <c r="O7" s="19">
        <f t="shared" si="5"/>
        <v>1</v>
      </c>
    </row>
    <row r="8" spans="1:15" ht="18.75" customHeight="1">
      <c r="A8" s="9" t="s">
        <v>26</v>
      </c>
      <c r="B8" s="10" t="s">
        <v>27</v>
      </c>
      <c r="C8" s="11">
        <v>55</v>
      </c>
      <c r="D8" s="11">
        <v>28</v>
      </c>
      <c r="E8" s="12">
        <f t="shared" si="0"/>
        <v>50.90909090909091</v>
      </c>
      <c r="F8" s="13">
        <v>30</v>
      </c>
      <c r="G8" s="13">
        <v>10</v>
      </c>
      <c r="H8" s="14">
        <f t="shared" si="1"/>
        <v>33.33333333333333</v>
      </c>
      <c r="I8" s="15">
        <v>170</v>
      </c>
      <c r="J8" s="15">
        <v>103</v>
      </c>
      <c r="K8" s="16">
        <f t="shared" si="2"/>
        <v>60.588235294117645</v>
      </c>
      <c r="L8" s="17">
        <f t="shared" si="3"/>
        <v>255</v>
      </c>
      <c r="M8" s="17">
        <f t="shared" si="3"/>
        <v>141</v>
      </c>
      <c r="N8" s="18">
        <f t="shared" si="4"/>
        <v>55.294117647058826</v>
      </c>
      <c r="O8" s="60">
        <f t="shared" si="5"/>
        <v>0</v>
      </c>
    </row>
    <row r="9" spans="1:15" ht="18.75" customHeight="1">
      <c r="A9" s="9" t="s">
        <v>28</v>
      </c>
      <c r="B9" s="10" t="s">
        <v>29</v>
      </c>
      <c r="C9" s="11">
        <v>20</v>
      </c>
      <c r="D9" s="11">
        <v>17</v>
      </c>
      <c r="E9" s="12">
        <f t="shared" si="0"/>
        <v>85</v>
      </c>
      <c r="F9" s="13">
        <v>81</v>
      </c>
      <c r="G9" s="13">
        <v>74</v>
      </c>
      <c r="H9" s="14">
        <f t="shared" si="1"/>
        <v>91.35802469135803</v>
      </c>
      <c r="I9" s="15">
        <v>205</v>
      </c>
      <c r="J9" s="15">
        <v>174</v>
      </c>
      <c r="K9" s="16">
        <f t="shared" si="2"/>
        <v>84.8780487804878</v>
      </c>
      <c r="L9" s="17">
        <f t="shared" si="3"/>
        <v>306</v>
      </c>
      <c r="M9" s="17">
        <f t="shared" si="3"/>
        <v>265</v>
      </c>
      <c r="N9" s="18">
        <f t="shared" si="4"/>
        <v>86.60130718954248</v>
      </c>
      <c r="O9" s="19">
        <f t="shared" si="5"/>
        <v>1</v>
      </c>
    </row>
    <row r="10" spans="1:15" ht="18.75" customHeight="1">
      <c r="A10" s="9" t="s">
        <v>30</v>
      </c>
      <c r="B10" s="10" t="s">
        <v>31</v>
      </c>
      <c r="C10" s="11">
        <v>70</v>
      </c>
      <c r="D10" s="11">
        <v>35</v>
      </c>
      <c r="E10" s="12">
        <f t="shared" si="0"/>
        <v>50</v>
      </c>
      <c r="F10" s="13">
        <v>63</v>
      </c>
      <c r="G10" s="13">
        <v>50</v>
      </c>
      <c r="H10" s="14">
        <f t="shared" si="1"/>
        <v>79.36507936507937</v>
      </c>
      <c r="I10" s="15">
        <v>386</v>
      </c>
      <c r="J10" s="15">
        <v>232</v>
      </c>
      <c r="K10" s="16">
        <f t="shared" si="2"/>
        <v>60.10362694300518</v>
      </c>
      <c r="L10" s="17">
        <f t="shared" si="3"/>
        <v>519</v>
      </c>
      <c r="M10" s="17">
        <f t="shared" si="3"/>
        <v>317</v>
      </c>
      <c r="N10" s="18">
        <f t="shared" si="4"/>
        <v>61.078998073217726</v>
      </c>
      <c r="O10" s="19">
        <f t="shared" si="5"/>
        <v>1</v>
      </c>
    </row>
    <row r="11" spans="1:15" ht="18.75" customHeight="1">
      <c r="A11" s="9" t="s">
        <v>32</v>
      </c>
      <c r="B11" s="10" t="s">
        <v>33</v>
      </c>
      <c r="C11" s="11">
        <v>42</v>
      </c>
      <c r="D11" s="11">
        <v>20</v>
      </c>
      <c r="E11" s="12">
        <f t="shared" si="0"/>
        <v>47.61904761904761</v>
      </c>
      <c r="F11" s="13">
        <v>60</v>
      </c>
      <c r="G11" s="13">
        <v>36</v>
      </c>
      <c r="H11" s="14">
        <f t="shared" si="1"/>
        <v>60</v>
      </c>
      <c r="I11" s="15">
        <v>183</v>
      </c>
      <c r="J11" s="15">
        <v>97</v>
      </c>
      <c r="K11" s="16">
        <f t="shared" si="2"/>
        <v>53.00546448087432</v>
      </c>
      <c r="L11" s="17">
        <f t="shared" si="3"/>
        <v>285</v>
      </c>
      <c r="M11" s="17">
        <f t="shared" si="3"/>
        <v>153</v>
      </c>
      <c r="N11" s="18">
        <f t="shared" si="4"/>
        <v>53.68421052631579</v>
      </c>
      <c r="O11" s="60">
        <f t="shared" si="5"/>
        <v>0</v>
      </c>
    </row>
    <row r="12" spans="1:15" ht="18.75" customHeight="1">
      <c r="A12" s="9" t="s">
        <v>34</v>
      </c>
      <c r="B12" s="10" t="s">
        <v>35</v>
      </c>
      <c r="C12" s="11">
        <v>27</v>
      </c>
      <c r="D12" s="11">
        <v>14</v>
      </c>
      <c r="E12" s="12">
        <f t="shared" si="0"/>
        <v>51.85185185185185</v>
      </c>
      <c r="F12" s="13">
        <v>64</v>
      </c>
      <c r="G12" s="13">
        <v>56</v>
      </c>
      <c r="H12" s="14">
        <f t="shared" si="1"/>
        <v>87.5</v>
      </c>
      <c r="I12" s="15">
        <v>341</v>
      </c>
      <c r="J12" s="15">
        <v>212</v>
      </c>
      <c r="K12" s="16">
        <f t="shared" si="2"/>
        <v>62.17008797653959</v>
      </c>
      <c r="L12" s="17">
        <f t="shared" si="3"/>
        <v>432</v>
      </c>
      <c r="M12" s="17">
        <f t="shared" si="3"/>
        <v>282</v>
      </c>
      <c r="N12" s="18">
        <f t="shared" si="4"/>
        <v>65.27777777777779</v>
      </c>
      <c r="O12" s="19">
        <f t="shared" si="5"/>
        <v>1</v>
      </c>
    </row>
    <row r="13" spans="1:15" ht="18.75" customHeight="1">
      <c r="A13" s="9" t="s">
        <v>36</v>
      </c>
      <c r="B13" s="10" t="s">
        <v>37</v>
      </c>
      <c r="C13" s="11">
        <v>32</v>
      </c>
      <c r="D13" s="11">
        <v>8</v>
      </c>
      <c r="E13" s="12">
        <f t="shared" si="0"/>
        <v>25</v>
      </c>
      <c r="F13" s="13">
        <v>48</v>
      </c>
      <c r="G13" s="13">
        <v>29</v>
      </c>
      <c r="H13" s="14">
        <f t="shared" si="1"/>
        <v>60.416666666666664</v>
      </c>
      <c r="I13" s="15">
        <v>148</v>
      </c>
      <c r="J13" s="15">
        <v>35</v>
      </c>
      <c r="K13" s="16">
        <f t="shared" si="2"/>
        <v>23.64864864864865</v>
      </c>
      <c r="L13" s="17">
        <f t="shared" si="3"/>
        <v>228</v>
      </c>
      <c r="M13" s="17">
        <f t="shared" si="3"/>
        <v>72</v>
      </c>
      <c r="N13" s="18">
        <f t="shared" si="4"/>
        <v>31.57894736842105</v>
      </c>
      <c r="O13" s="60">
        <f t="shared" si="5"/>
        <v>0</v>
      </c>
    </row>
    <row r="14" spans="1:15" ht="18.75" customHeight="1">
      <c r="A14" s="9" t="s">
        <v>38</v>
      </c>
      <c r="B14" s="10" t="s">
        <v>39</v>
      </c>
      <c r="C14" s="11">
        <v>14</v>
      </c>
      <c r="D14" s="11">
        <v>11</v>
      </c>
      <c r="E14" s="12">
        <f t="shared" si="0"/>
        <v>78.57142857142857</v>
      </c>
      <c r="F14" s="13">
        <v>7</v>
      </c>
      <c r="G14" s="13">
        <v>6</v>
      </c>
      <c r="H14" s="14">
        <f t="shared" si="1"/>
        <v>85.71428571428571</v>
      </c>
      <c r="I14" s="15">
        <v>99</v>
      </c>
      <c r="J14" s="15">
        <v>59</v>
      </c>
      <c r="K14" s="16">
        <f t="shared" si="2"/>
        <v>59.59595959595959</v>
      </c>
      <c r="L14" s="17">
        <f t="shared" si="3"/>
        <v>120</v>
      </c>
      <c r="M14" s="17">
        <f t="shared" si="3"/>
        <v>76</v>
      </c>
      <c r="N14" s="18">
        <f t="shared" si="4"/>
        <v>63.33333333333333</v>
      </c>
      <c r="O14" s="19">
        <f t="shared" si="5"/>
        <v>1</v>
      </c>
    </row>
    <row r="15" spans="1:15" ht="18.75" customHeight="1">
      <c r="A15" s="9" t="s">
        <v>40</v>
      </c>
      <c r="B15" s="10" t="s">
        <v>41</v>
      </c>
      <c r="C15" s="11">
        <v>13</v>
      </c>
      <c r="D15" s="11">
        <v>12</v>
      </c>
      <c r="E15" s="12">
        <f t="shared" si="0"/>
        <v>92.3076923076923</v>
      </c>
      <c r="F15" s="13">
        <v>34</v>
      </c>
      <c r="G15" s="13">
        <v>29</v>
      </c>
      <c r="H15" s="14">
        <f t="shared" si="1"/>
        <v>85.29411764705883</v>
      </c>
      <c r="I15" s="15">
        <v>148</v>
      </c>
      <c r="J15" s="15">
        <v>122</v>
      </c>
      <c r="K15" s="16">
        <f t="shared" si="2"/>
        <v>82.43243243243244</v>
      </c>
      <c r="L15" s="17">
        <f t="shared" si="3"/>
        <v>195</v>
      </c>
      <c r="M15" s="17">
        <f t="shared" si="3"/>
        <v>163</v>
      </c>
      <c r="N15" s="18">
        <f t="shared" si="4"/>
        <v>83.58974358974359</v>
      </c>
      <c r="O15" s="19">
        <f t="shared" si="5"/>
        <v>1</v>
      </c>
    </row>
    <row r="16" spans="1:15" ht="18.75" customHeight="1">
      <c r="A16" s="9" t="s">
        <v>42</v>
      </c>
      <c r="B16" s="10" t="s">
        <v>43</v>
      </c>
      <c r="C16" s="11">
        <v>46</v>
      </c>
      <c r="D16" s="11">
        <v>14</v>
      </c>
      <c r="E16" s="12">
        <f t="shared" si="0"/>
        <v>30.434782608695656</v>
      </c>
      <c r="F16" s="13">
        <v>129</v>
      </c>
      <c r="G16" s="13">
        <v>68</v>
      </c>
      <c r="H16" s="14">
        <f t="shared" si="1"/>
        <v>52.71317829457365</v>
      </c>
      <c r="I16" s="15">
        <v>351</v>
      </c>
      <c r="J16" s="15">
        <v>146</v>
      </c>
      <c r="K16" s="16">
        <f t="shared" si="2"/>
        <v>41.5954415954416</v>
      </c>
      <c r="L16" s="17">
        <f t="shared" si="3"/>
        <v>526</v>
      </c>
      <c r="M16" s="17">
        <f t="shared" si="3"/>
        <v>228</v>
      </c>
      <c r="N16" s="18">
        <f t="shared" si="4"/>
        <v>43.346007604562736</v>
      </c>
      <c r="O16" s="60">
        <f t="shared" si="5"/>
        <v>0</v>
      </c>
    </row>
    <row r="17" spans="1:15" ht="18.75" customHeight="1">
      <c r="A17" s="9" t="s">
        <v>44</v>
      </c>
      <c r="B17" s="10" t="s">
        <v>45</v>
      </c>
      <c r="C17" s="11">
        <v>30</v>
      </c>
      <c r="D17" s="11">
        <v>21</v>
      </c>
      <c r="E17" s="12">
        <f t="shared" si="0"/>
        <v>70</v>
      </c>
      <c r="F17" s="13">
        <v>13</v>
      </c>
      <c r="G17" s="13">
        <v>11</v>
      </c>
      <c r="H17" s="14">
        <f t="shared" si="1"/>
        <v>84.61538461538461</v>
      </c>
      <c r="I17" s="15">
        <v>61</v>
      </c>
      <c r="J17" s="15">
        <v>25</v>
      </c>
      <c r="K17" s="16">
        <f t="shared" si="2"/>
        <v>40.98360655737705</v>
      </c>
      <c r="L17" s="17">
        <f t="shared" si="3"/>
        <v>104</v>
      </c>
      <c r="M17" s="17">
        <f t="shared" si="3"/>
        <v>57</v>
      </c>
      <c r="N17" s="18">
        <f t="shared" si="4"/>
        <v>54.807692307692314</v>
      </c>
      <c r="O17" s="60">
        <f t="shared" si="5"/>
        <v>0</v>
      </c>
    </row>
    <row r="18" spans="1:15" ht="18.75" customHeight="1">
      <c r="A18" s="9" t="s">
        <v>46</v>
      </c>
      <c r="B18" s="10" t="s">
        <v>47</v>
      </c>
      <c r="C18" s="11">
        <v>19</v>
      </c>
      <c r="D18" s="11">
        <v>19</v>
      </c>
      <c r="E18" s="12">
        <f t="shared" si="0"/>
        <v>100</v>
      </c>
      <c r="F18" s="13">
        <v>26</v>
      </c>
      <c r="G18" s="13">
        <v>23</v>
      </c>
      <c r="H18" s="14">
        <f t="shared" si="1"/>
        <v>88.46153846153845</v>
      </c>
      <c r="I18" s="15">
        <v>90</v>
      </c>
      <c r="J18" s="15">
        <v>52</v>
      </c>
      <c r="K18" s="16">
        <f t="shared" si="2"/>
        <v>57.77777777777777</v>
      </c>
      <c r="L18" s="17">
        <f t="shared" si="3"/>
        <v>135</v>
      </c>
      <c r="M18" s="17">
        <f t="shared" si="3"/>
        <v>94</v>
      </c>
      <c r="N18" s="18">
        <f t="shared" si="4"/>
        <v>69.62962962962963</v>
      </c>
      <c r="O18" s="19">
        <f t="shared" si="5"/>
        <v>1</v>
      </c>
    </row>
    <row r="19" spans="1:15" ht="18.75" customHeight="1">
      <c r="A19" s="9" t="s">
        <v>48</v>
      </c>
      <c r="B19" s="10" t="s">
        <v>49</v>
      </c>
      <c r="C19" s="11">
        <v>33</v>
      </c>
      <c r="D19" s="11">
        <v>9</v>
      </c>
      <c r="E19" s="12">
        <f t="shared" si="0"/>
        <v>27.27272727272727</v>
      </c>
      <c r="F19" s="13">
        <v>73</v>
      </c>
      <c r="G19" s="13">
        <v>49</v>
      </c>
      <c r="H19" s="14">
        <f t="shared" si="1"/>
        <v>67.12328767123287</v>
      </c>
      <c r="I19" s="15">
        <v>233</v>
      </c>
      <c r="J19" s="15">
        <v>97</v>
      </c>
      <c r="K19" s="16">
        <f t="shared" si="2"/>
        <v>41.63090128755365</v>
      </c>
      <c r="L19" s="17">
        <f t="shared" si="3"/>
        <v>339</v>
      </c>
      <c r="M19" s="17">
        <f t="shared" si="3"/>
        <v>155</v>
      </c>
      <c r="N19" s="18">
        <f t="shared" si="4"/>
        <v>45.72271386430678</v>
      </c>
      <c r="O19" s="60">
        <f t="shared" si="5"/>
        <v>0</v>
      </c>
    </row>
    <row r="20" spans="1:15" ht="18.75" customHeight="1">
      <c r="A20" s="21" t="s">
        <v>50</v>
      </c>
      <c r="B20" s="22" t="s">
        <v>51</v>
      </c>
      <c r="C20" s="11">
        <v>76</v>
      </c>
      <c r="D20" s="11">
        <v>26</v>
      </c>
      <c r="E20" s="12">
        <f t="shared" si="0"/>
        <v>34.21052631578947</v>
      </c>
      <c r="F20" s="13">
        <v>183</v>
      </c>
      <c r="G20" s="13">
        <v>104</v>
      </c>
      <c r="H20" s="14">
        <f t="shared" si="1"/>
        <v>56.830601092896174</v>
      </c>
      <c r="I20" s="15">
        <v>435</v>
      </c>
      <c r="J20" s="15">
        <v>222</v>
      </c>
      <c r="K20" s="16">
        <f t="shared" si="2"/>
        <v>51.03448275862069</v>
      </c>
      <c r="L20" s="17">
        <f t="shared" si="3"/>
        <v>694</v>
      </c>
      <c r="M20" s="17">
        <f t="shared" si="3"/>
        <v>352</v>
      </c>
      <c r="N20" s="18">
        <f t="shared" si="4"/>
        <v>50.720461095100866</v>
      </c>
      <c r="O20" s="60">
        <f t="shared" si="5"/>
        <v>0</v>
      </c>
    </row>
    <row r="21" spans="1:15" ht="18.75" customHeight="1">
      <c r="A21" s="21" t="s">
        <v>52</v>
      </c>
      <c r="B21" s="22" t="s">
        <v>53</v>
      </c>
      <c r="C21" s="11">
        <v>94</v>
      </c>
      <c r="D21" s="11">
        <v>28</v>
      </c>
      <c r="E21" s="12">
        <f t="shared" si="0"/>
        <v>29.78723404255319</v>
      </c>
      <c r="F21" s="13">
        <v>283</v>
      </c>
      <c r="G21" s="13">
        <v>175</v>
      </c>
      <c r="H21" s="14">
        <f t="shared" si="1"/>
        <v>61.83745583038869</v>
      </c>
      <c r="I21" s="15">
        <v>709</v>
      </c>
      <c r="J21" s="15">
        <v>304</v>
      </c>
      <c r="K21" s="16">
        <f t="shared" si="2"/>
        <v>42.877291960507755</v>
      </c>
      <c r="L21" s="17">
        <f t="shared" si="3"/>
        <v>1086</v>
      </c>
      <c r="M21" s="17">
        <f t="shared" si="3"/>
        <v>507</v>
      </c>
      <c r="N21" s="18">
        <f t="shared" si="4"/>
        <v>46.68508287292818</v>
      </c>
      <c r="O21" s="60">
        <f t="shared" si="5"/>
        <v>0</v>
      </c>
    </row>
    <row r="22" spans="1:15" ht="18.75" customHeight="1">
      <c r="A22" s="21" t="s">
        <v>54</v>
      </c>
      <c r="B22" s="22" t="s">
        <v>55</v>
      </c>
      <c r="C22" s="11">
        <v>53</v>
      </c>
      <c r="D22" s="11">
        <v>14</v>
      </c>
      <c r="E22" s="12">
        <f t="shared" si="0"/>
        <v>26.41509433962264</v>
      </c>
      <c r="F22" s="13">
        <v>143</v>
      </c>
      <c r="G22" s="13">
        <v>74</v>
      </c>
      <c r="H22" s="14">
        <f t="shared" si="1"/>
        <v>51.74825174825175</v>
      </c>
      <c r="I22" s="15">
        <v>399</v>
      </c>
      <c r="J22" s="15">
        <v>159</v>
      </c>
      <c r="K22" s="16">
        <f t="shared" si="2"/>
        <v>39.849624060150376</v>
      </c>
      <c r="L22" s="17">
        <f t="shared" si="3"/>
        <v>595</v>
      </c>
      <c r="M22" s="17">
        <f t="shared" si="3"/>
        <v>247</v>
      </c>
      <c r="N22" s="18">
        <f t="shared" si="4"/>
        <v>41.51260504201681</v>
      </c>
      <c r="O22" s="60">
        <f t="shared" si="5"/>
        <v>0</v>
      </c>
    </row>
    <row r="23" spans="1:15" ht="18.75" customHeight="1">
      <c r="A23" s="21" t="s">
        <v>56</v>
      </c>
      <c r="B23" s="22" t="s">
        <v>57</v>
      </c>
      <c r="C23" s="11">
        <v>122</v>
      </c>
      <c r="D23" s="11">
        <v>20</v>
      </c>
      <c r="E23" s="45">
        <f t="shared" si="0"/>
        <v>16.39344262295082</v>
      </c>
      <c r="F23" s="13">
        <v>170</v>
      </c>
      <c r="G23" s="13">
        <v>62</v>
      </c>
      <c r="H23" s="45">
        <f t="shared" si="1"/>
        <v>36.470588235294116</v>
      </c>
      <c r="I23" s="15">
        <v>574</v>
      </c>
      <c r="J23" s="15">
        <v>110</v>
      </c>
      <c r="K23" s="45">
        <f t="shared" si="2"/>
        <v>19.16376306620209</v>
      </c>
      <c r="L23" s="17">
        <f t="shared" si="3"/>
        <v>866</v>
      </c>
      <c r="M23" s="17">
        <f t="shared" si="3"/>
        <v>192</v>
      </c>
      <c r="N23" s="45">
        <f t="shared" si="4"/>
        <v>22.170900692840647</v>
      </c>
      <c r="O23" s="60">
        <f t="shared" si="5"/>
        <v>0</v>
      </c>
    </row>
    <row r="24" spans="1:15" ht="18.75" customHeight="1">
      <c r="A24" s="23" t="s">
        <v>58</v>
      </c>
      <c r="B24" s="24" t="s">
        <v>59</v>
      </c>
      <c r="C24" s="25">
        <v>44</v>
      </c>
      <c r="D24" s="25">
        <v>15</v>
      </c>
      <c r="E24" s="12">
        <f t="shared" si="0"/>
        <v>34.090909090909086</v>
      </c>
      <c r="F24" s="13">
        <v>150</v>
      </c>
      <c r="G24" s="13">
        <v>54</v>
      </c>
      <c r="H24" s="14">
        <f t="shared" si="1"/>
        <v>36</v>
      </c>
      <c r="I24" s="15">
        <v>443</v>
      </c>
      <c r="J24" s="15">
        <v>145</v>
      </c>
      <c r="K24" s="16">
        <f t="shared" si="2"/>
        <v>32.731376975169304</v>
      </c>
      <c r="L24" s="17">
        <f t="shared" si="3"/>
        <v>637</v>
      </c>
      <c r="M24" s="17">
        <f t="shared" si="3"/>
        <v>214</v>
      </c>
      <c r="N24" s="18">
        <f t="shared" si="4"/>
        <v>33.594976452119305</v>
      </c>
      <c r="O24" s="60">
        <f t="shared" si="5"/>
        <v>0</v>
      </c>
    </row>
    <row r="25" spans="1:15" ht="18.75" customHeight="1">
      <c r="A25" s="26">
        <v>77684</v>
      </c>
      <c r="B25" s="10" t="s">
        <v>60</v>
      </c>
      <c r="C25" s="11">
        <v>22</v>
      </c>
      <c r="D25" s="11">
        <v>8</v>
      </c>
      <c r="E25" s="12">
        <f t="shared" si="0"/>
        <v>36.36363636363637</v>
      </c>
      <c r="F25" s="13">
        <v>51</v>
      </c>
      <c r="G25" s="13">
        <v>23</v>
      </c>
      <c r="H25" s="14">
        <f t="shared" si="1"/>
        <v>45.09803921568628</v>
      </c>
      <c r="I25" s="15">
        <v>138</v>
      </c>
      <c r="J25" s="15">
        <v>59</v>
      </c>
      <c r="K25" s="16">
        <f t="shared" si="2"/>
        <v>42.7536231884058</v>
      </c>
      <c r="L25" s="17">
        <f>SUM(C25,F25,I25)</f>
        <v>211</v>
      </c>
      <c r="M25" s="17">
        <f>SUM(D25,G25,J25)</f>
        <v>90</v>
      </c>
      <c r="N25" s="18">
        <f t="shared" si="4"/>
        <v>42.65402843601896</v>
      </c>
      <c r="O25" s="60">
        <f t="shared" si="5"/>
        <v>0</v>
      </c>
    </row>
    <row r="26" spans="1:16" ht="18.75" customHeight="1">
      <c r="A26" s="27">
        <v>99745</v>
      </c>
      <c r="B26" s="22" t="s">
        <v>61</v>
      </c>
      <c r="C26" s="11">
        <v>112</v>
      </c>
      <c r="D26" s="11">
        <v>99</v>
      </c>
      <c r="E26" s="12">
        <f t="shared" si="0"/>
        <v>88.39285714285714</v>
      </c>
      <c r="F26" s="13">
        <v>212</v>
      </c>
      <c r="G26" s="13">
        <v>204</v>
      </c>
      <c r="H26" s="14">
        <f t="shared" si="1"/>
        <v>96.22641509433963</v>
      </c>
      <c r="I26" s="15">
        <v>594</v>
      </c>
      <c r="J26" s="15">
        <v>567</v>
      </c>
      <c r="K26" s="16">
        <f t="shared" si="2"/>
        <v>95.45454545454545</v>
      </c>
      <c r="L26" s="17">
        <f>SUM(C26,F26,I26)</f>
        <v>918</v>
      </c>
      <c r="M26" s="17">
        <f>SUM(D26,G26,J26)</f>
        <v>870</v>
      </c>
      <c r="N26" s="18">
        <f t="shared" si="4"/>
        <v>94.77124183006535</v>
      </c>
      <c r="O26" s="19">
        <f t="shared" si="5"/>
        <v>1</v>
      </c>
      <c r="P26" t="s">
        <v>73</v>
      </c>
    </row>
    <row r="27" spans="2:15" ht="18.75" customHeight="1">
      <c r="B27" s="28" t="s">
        <v>63</v>
      </c>
      <c r="C27" s="29">
        <f>SUM(C20:C24,C26)</f>
        <v>501</v>
      </c>
      <c r="D27" s="29">
        <f>SUM(D20:D24,D26)</f>
        <v>202</v>
      </c>
      <c r="E27" s="30">
        <f t="shared" si="0"/>
        <v>40.31936127744511</v>
      </c>
      <c r="F27" s="31">
        <f>SUM(F20:F24,F26)</f>
        <v>1141</v>
      </c>
      <c r="G27" s="31">
        <f>SUM(G20:G24,G26)</f>
        <v>673</v>
      </c>
      <c r="H27" s="32">
        <f t="shared" si="1"/>
        <v>58.98334794040315</v>
      </c>
      <c r="I27" s="31">
        <f>SUM(I20:I24,I26)</f>
        <v>3154</v>
      </c>
      <c r="J27" s="31">
        <f>SUM(J20:J24,J26)</f>
        <v>1507</v>
      </c>
      <c r="K27" s="32">
        <f t="shared" si="2"/>
        <v>47.78059606848446</v>
      </c>
      <c r="L27" s="31">
        <f>SUM(L20:L24,L26)</f>
        <v>4796</v>
      </c>
      <c r="M27" s="31">
        <f>SUM(M20:M24,M26)</f>
        <v>2382</v>
      </c>
      <c r="N27" s="32">
        <f t="shared" si="4"/>
        <v>49.66638865721434</v>
      </c>
      <c r="O27" s="31">
        <f>SUM(O20:O24,O26)</f>
        <v>1</v>
      </c>
    </row>
    <row r="28" spans="2:15" ht="18.75" customHeight="1">
      <c r="B28" s="33" t="s">
        <v>64</v>
      </c>
      <c r="C28" s="31">
        <f>SUM(C3:C18,C19,C25)</f>
        <v>534</v>
      </c>
      <c r="D28" s="31">
        <f>SUM(D3:D18,D19,D25)</f>
        <v>301</v>
      </c>
      <c r="E28" s="32">
        <f t="shared" si="0"/>
        <v>56.36704119850188</v>
      </c>
      <c r="F28" s="31">
        <f>SUM(F3:F18,F19,F25)</f>
        <v>836</v>
      </c>
      <c r="G28" s="31">
        <f>SUM(G3:G18,G19,G25)</f>
        <v>600</v>
      </c>
      <c r="H28" s="32">
        <f t="shared" si="1"/>
        <v>71.77033492822966</v>
      </c>
      <c r="I28" s="31">
        <f>SUM(I3:I18,I19,I25)</f>
        <v>3347</v>
      </c>
      <c r="J28" s="31">
        <f>SUM(J3:J18,J19,J25)</f>
        <v>1940</v>
      </c>
      <c r="K28" s="32">
        <f t="shared" si="2"/>
        <v>57.96235434717658</v>
      </c>
      <c r="L28" s="31">
        <f>SUM(L3:L18,L19,L25)</f>
        <v>4717</v>
      </c>
      <c r="M28" s="31">
        <f>SUM(M3:M18,M19,M25)</f>
        <v>2841</v>
      </c>
      <c r="N28" s="32">
        <f t="shared" si="4"/>
        <v>60.228959084163655</v>
      </c>
      <c r="O28" s="31">
        <f>SUM(O3:O18,O19,O25)</f>
        <v>10</v>
      </c>
    </row>
    <row r="29" spans="2:15" ht="18.75" customHeight="1" thickBot="1">
      <c r="B29" s="34" t="s">
        <v>65</v>
      </c>
      <c r="C29" s="35">
        <f>SUM(C27:C28)</f>
        <v>1035</v>
      </c>
      <c r="D29" s="35">
        <f>SUM(D27:D28)</f>
        <v>503</v>
      </c>
      <c r="E29" s="36">
        <f t="shared" si="0"/>
        <v>48.59903381642512</v>
      </c>
      <c r="F29" s="35">
        <f>SUM(F27:F28)</f>
        <v>1977</v>
      </c>
      <c r="G29" s="35">
        <f>SUM(G27:G28)</f>
        <v>1273</v>
      </c>
      <c r="H29" s="36">
        <f t="shared" si="1"/>
        <v>64.39049064238745</v>
      </c>
      <c r="I29" s="35">
        <f>SUM(I27:I28)</f>
        <v>6501</v>
      </c>
      <c r="J29" s="35">
        <f>SUM(J27:J28)</f>
        <v>3447</v>
      </c>
      <c r="K29" s="36">
        <f t="shared" si="2"/>
        <v>53.02261190586064</v>
      </c>
      <c r="L29" s="35">
        <f>SUM(L27:L28)</f>
        <v>9513</v>
      </c>
      <c r="M29" s="35">
        <f>SUM(M27:M28)</f>
        <v>5223</v>
      </c>
      <c r="N29" s="36">
        <f t="shared" si="4"/>
        <v>54.90381583096815</v>
      </c>
      <c r="O29" s="35">
        <f>SUM(O27:O28)</f>
        <v>11</v>
      </c>
    </row>
    <row r="30" ht="18.75" customHeight="1"/>
    <row r="31" ht="18.75" customHeight="1" thickBot="1"/>
    <row r="32" spans="2:4" ht="18.75" customHeight="1">
      <c r="B32" s="37" t="s">
        <v>66</v>
      </c>
      <c r="C32" s="38">
        <v>6</v>
      </c>
      <c r="D32" s="39" t="s">
        <v>67</v>
      </c>
    </row>
    <row r="33" spans="2:4" ht="41.25" customHeight="1">
      <c r="B33" s="40" t="s">
        <v>82</v>
      </c>
      <c r="C33" s="20">
        <f>O27</f>
        <v>1</v>
      </c>
      <c r="D33" s="41" t="s">
        <v>67</v>
      </c>
    </row>
    <row r="34" spans="2:4" ht="18.75" customHeight="1" thickBot="1">
      <c r="B34" s="42" t="s">
        <v>9</v>
      </c>
      <c r="C34" s="43">
        <f>C33/C32*100</f>
        <v>16.666666666666664</v>
      </c>
      <c r="D34" s="44"/>
    </row>
    <row r="35" spans="2:4" ht="18.75" customHeight="1">
      <c r="B35" s="37" t="s">
        <v>69</v>
      </c>
      <c r="C35" s="38">
        <v>18</v>
      </c>
      <c r="D35" s="39" t="s">
        <v>67</v>
      </c>
    </row>
    <row r="36" spans="2:4" ht="47.25" customHeight="1">
      <c r="B36" s="40" t="s">
        <v>83</v>
      </c>
      <c r="C36" s="20">
        <f>O28</f>
        <v>10</v>
      </c>
      <c r="D36" s="41" t="s">
        <v>67</v>
      </c>
    </row>
    <row r="37" spans="2:4" ht="18.75" customHeight="1" thickBot="1">
      <c r="B37" s="42" t="s">
        <v>9</v>
      </c>
      <c r="C37" s="43">
        <f>C36/C35*100</f>
        <v>55.55555555555556</v>
      </c>
      <c r="D37" s="44"/>
    </row>
    <row r="38" spans="2:4" ht="18.75" customHeight="1">
      <c r="B38" s="37" t="s">
        <v>71</v>
      </c>
      <c r="C38" s="38">
        <v>24</v>
      </c>
      <c r="D38" s="39" t="s">
        <v>67</v>
      </c>
    </row>
    <row r="39" spans="2:4" ht="57" customHeight="1">
      <c r="B39" s="40" t="s">
        <v>84</v>
      </c>
      <c r="C39" s="20">
        <f>O29</f>
        <v>11</v>
      </c>
      <c r="D39" s="41" t="s">
        <v>67</v>
      </c>
    </row>
    <row r="40" spans="2:4" ht="18.75" customHeight="1" thickBot="1">
      <c r="B40" s="42" t="s">
        <v>9</v>
      </c>
      <c r="C40" s="43">
        <f>C39/C38*100</f>
        <v>45.83333333333333</v>
      </c>
      <c r="D40" s="44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pane xSplit="2" ySplit="2" topLeftCell="C3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39" sqref="F39"/>
    </sheetView>
  </sheetViews>
  <sheetFormatPr defaultColWidth="9.00390625" defaultRowHeight="14.25"/>
  <cols>
    <col min="2" max="2" width="48.125" style="0" customWidth="1"/>
    <col min="15" max="15" width="15.25390625" style="0" customWidth="1"/>
    <col min="16" max="16" width="12.625" style="0" customWidth="1"/>
    <col min="246" max="246" width="48.125" style="0" customWidth="1"/>
  </cols>
  <sheetData>
    <row r="1" spans="1:13" ht="18.75" customHeight="1" thickBot="1">
      <c r="A1" s="1" t="s">
        <v>0</v>
      </c>
      <c r="D1" t="s">
        <v>1</v>
      </c>
      <c r="G1" t="s">
        <v>2</v>
      </c>
      <c r="J1" t="s">
        <v>3</v>
      </c>
      <c r="M1" t="s">
        <v>4</v>
      </c>
    </row>
    <row r="2" spans="1:15" ht="75.75" customHeight="1">
      <c r="A2" s="2" t="s">
        <v>5</v>
      </c>
      <c r="B2" s="3" t="s">
        <v>6</v>
      </c>
      <c r="C2" s="4" t="s">
        <v>7</v>
      </c>
      <c r="D2" s="4" t="s">
        <v>8</v>
      </c>
      <c r="E2" s="4" t="s">
        <v>9</v>
      </c>
      <c r="F2" s="5" t="s">
        <v>10</v>
      </c>
      <c r="G2" s="5" t="s">
        <v>11</v>
      </c>
      <c r="H2" s="5" t="s">
        <v>9</v>
      </c>
      <c r="I2" s="6" t="s">
        <v>12</v>
      </c>
      <c r="J2" s="6" t="s">
        <v>13</v>
      </c>
      <c r="K2" s="6" t="s">
        <v>9</v>
      </c>
      <c r="L2" s="7" t="s">
        <v>14</v>
      </c>
      <c r="M2" s="7" t="s">
        <v>15</v>
      </c>
      <c r="N2" s="7" t="s">
        <v>9</v>
      </c>
      <c r="O2" s="61" t="s">
        <v>80</v>
      </c>
    </row>
    <row r="3" spans="1:15" ht="18.75" customHeight="1">
      <c r="A3" s="9" t="s">
        <v>16</v>
      </c>
      <c r="B3" s="10" t="s">
        <v>17</v>
      </c>
      <c r="C3" s="11">
        <v>21</v>
      </c>
      <c r="D3" s="11">
        <v>19</v>
      </c>
      <c r="E3" s="12">
        <f>D3/C3*100</f>
        <v>90.47619047619048</v>
      </c>
      <c r="F3" s="13">
        <v>16</v>
      </c>
      <c r="G3" s="13">
        <v>15</v>
      </c>
      <c r="H3" s="14">
        <f>G3/F3*100</f>
        <v>93.75</v>
      </c>
      <c r="I3" s="15">
        <v>75</v>
      </c>
      <c r="J3" s="15">
        <v>60</v>
      </c>
      <c r="K3" s="16">
        <f>J3/I3*100</f>
        <v>80</v>
      </c>
      <c r="L3" s="17">
        <f>SUM(C3,F3,I3)</f>
        <v>112</v>
      </c>
      <c r="M3" s="17">
        <f>SUM(D3,G3,J3)</f>
        <v>94</v>
      </c>
      <c r="N3" s="18">
        <f>M3/L3*100</f>
        <v>83.92857142857143</v>
      </c>
      <c r="O3" s="19">
        <f>IF(N3&gt;60,1,0)</f>
        <v>1</v>
      </c>
    </row>
    <row r="4" spans="1:15" ht="18.75" customHeight="1">
      <c r="A4" s="9" t="s">
        <v>18</v>
      </c>
      <c r="B4" s="10" t="s">
        <v>19</v>
      </c>
      <c r="C4" s="11">
        <v>19</v>
      </c>
      <c r="D4" s="11">
        <v>13</v>
      </c>
      <c r="E4" s="12">
        <f aca="true" t="shared" si="0" ref="E4:E29">D4/C4*100</f>
        <v>68.42105263157895</v>
      </c>
      <c r="F4" s="13">
        <v>24</v>
      </c>
      <c r="G4" s="13">
        <v>20</v>
      </c>
      <c r="H4" s="14">
        <f aca="true" t="shared" si="1" ref="H4:H29">G4/F4*100</f>
        <v>83.33333333333334</v>
      </c>
      <c r="I4" s="15">
        <v>96</v>
      </c>
      <c r="J4" s="15">
        <v>62</v>
      </c>
      <c r="K4" s="16">
        <f aca="true" t="shared" si="2" ref="K4:K29">J4/I4*100</f>
        <v>64.58333333333334</v>
      </c>
      <c r="L4" s="17">
        <f aca="true" t="shared" si="3" ref="L4:M24">SUM(C4,F4,I4)</f>
        <v>139</v>
      </c>
      <c r="M4" s="17">
        <f t="shared" si="3"/>
        <v>95</v>
      </c>
      <c r="N4" s="18">
        <f aca="true" t="shared" si="4" ref="N4:N29">M4/L4*100</f>
        <v>68.34532374100719</v>
      </c>
      <c r="O4" s="19">
        <f aca="true" t="shared" si="5" ref="O4:O26">IF(N4&gt;60,1,0)</f>
        <v>1</v>
      </c>
    </row>
    <row r="5" spans="1:15" ht="18.75" customHeight="1">
      <c r="A5" s="9" t="s">
        <v>20</v>
      </c>
      <c r="B5" s="10" t="s">
        <v>21</v>
      </c>
      <c r="C5" s="11">
        <v>35</v>
      </c>
      <c r="D5" s="11">
        <v>29</v>
      </c>
      <c r="E5" s="12">
        <f t="shared" si="0"/>
        <v>82.85714285714286</v>
      </c>
      <c r="F5" s="13">
        <v>55</v>
      </c>
      <c r="G5" s="13">
        <v>49</v>
      </c>
      <c r="H5" s="14">
        <f t="shared" si="1"/>
        <v>89.0909090909091</v>
      </c>
      <c r="I5" s="15">
        <v>256</v>
      </c>
      <c r="J5" s="15">
        <v>176</v>
      </c>
      <c r="K5" s="16">
        <f t="shared" si="2"/>
        <v>68.75</v>
      </c>
      <c r="L5" s="17">
        <f t="shared" si="3"/>
        <v>346</v>
      </c>
      <c r="M5" s="17">
        <f t="shared" si="3"/>
        <v>254</v>
      </c>
      <c r="N5" s="18">
        <f t="shared" si="4"/>
        <v>73.41040462427746</v>
      </c>
      <c r="O5" s="19">
        <f t="shared" si="5"/>
        <v>1</v>
      </c>
    </row>
    <row r="6" spans="1:15" ht="18.75" customHeight="1">
      <c r="A6" s="9" t="s">
        <v>22</v>
      </c>
      <c r="B6" s="10" t="s">
        <v>23</v>
      </c>
      <c r="C6" s="11">
        <v>21</v>
      </c>
      <c r="D6" s="11">
        <v>12</v>
      </c>
      <c r="E6" s="12">
        <f t="shared" si="0"/>
        <v>57.14285714285714</v>
      </c>
      <c r="F6" s="13">
        <v>37</v>
      </c>
      <c r="G6" s="13">
        <v>29</v>
      </c>
      <c r="H6" s="14">
        <f t="shared" si="1"/>
        <v>78.37837837837837</v>
      </c>
      <c r="I6" s="15">
        <v>243</v>
      </c>
      <c r="J6" s="15">
        <v>124</v>
      </c>
      <c r="K6" s="16">
        <f t="shared" si="2"/>
        <v>51.028806584362144</v>
      </c>
      <c r="L6" s="17">
        <f t="shared" si="3"/>
        <v>301</v>
      </c>
      <c r="M6" s="17">
        <f t="shared" si="3"/>
        <v>165</v>
      </c>
      <c r="N6" s="18">
        <f t="shared" si="4"/>
        <v>54.81727574750831</v>
      </c>
      <c r="O6" s="60">
        <f t="shared" si="5"/>
        <v>0</v>
      </c>
    </row>
    <row r="7" spans="1:15" ht="18.75" customHeight="1">
      <c r="A7" s="9" t="s">
        <v>24</v>
      </c>
      <c r="B7" s="10" t="s">
        <v>25</v>
      </c>
      <c r="C7" s="11">
        <v>14</v>
      </c>
      <c r="D7" s="11">
        <v>11</v>
      </c>
      <c r="E7" s="12">
        <f t="shared" si="0"/>
        <v>78.57142857142857</v>
      </c>
      <c r="F7" s="13">
        <v>25</v>
      </c>
      <c r="G7" s="13">
        <v>24</v>
      </c>
      <c r="H7" s="14">
        <f t="shared" si="1"/>
        <v>96</v>
      </c>
      <c r="I7" s="15">
        <v>120</v>
      </c>
      <c r="J7" s="15">
        <v>115</v>
      </c>
      <c r="K7" s="16">
        <f t="shared" si="2"/>
        <v>95.83333333333334</v>
      </c>
      <c r="L7" s="17">
        <f t="shared" si="3"/>
        <v>159</v>
      </c>
      <c r="M7" s="17">
        <f t="shared" si="3"/>
        <v>150</v>
      </c>
      <c r="N7" s="18">
        <f t="shared" si="4"/>
        <v>94.33962264150944</v>
      </c>
      <c r="O7" s="19">
        <f t="shared" si="5"/>
        <v>1</v>
      </c>
    </row>
    <row r="8" spans="1:15" ht="18.75" customHeight="1">
      <c r="A8" s="9" t="s">
        <v>26</v>
      </c>
      <c r="B8" s="10" t="s">
        <v>27</v>
      </c>
      <c r="C8" s="11">
        <v>55</v>
      </c>
      <c r="D8" s="11">
        <v>28</v>
      </c>
      <c r="E8" s="12">
        <f t="shared" si="0"/>
        <v>50.90909090909091</v>
      </c>
      <c r="F8" s="13">
        <v>30</v>
      </c>
      <c r="G8" s="13">
        <v>10</v>
      </c>
      <c r="H8" s="14">
        <f t="shared" si="1"/>
        <v>33.33333333333333</v>
      </c>
      <c r="I8" s="15">
        <v>170</v>
      </c>
      <c r="J8" s="15">
        <v>104</v>
      </c>
      <c r="K8" s="16">
        <f t="shared" si="2"/>
        <v>61.1764705882353</v>
      </c>
      <c r="L8" s="17">
        <f t="shared" si="3"/>
        <v>255</v>
      </c>
      <c r="M8" s="17">
        <f t="shared" si="3"/>
        <v>142</v>
      </c>
      <c r="N8" s="18">
        <f t="shared" si="4"/>
        <v>55.68627450980392</v>
      </c>
      <c r="O8" s="60">
        <f t="shared" si="5"/>
        <v>0</v>
      </c>
    </row>
    <row r="9" spans="1:15" ht="18.75" customHeight="1">
      <c r="A9" s="9" t="s">
        <v>28</v>
      </c>
      <c r="B9" s="10" t="s">
        <v>29</v>
      </c>
      <c r="C9" s="11">
        <v>21</v>
      </c>
      <c r="D9" s="11">
        <v>18</v>
      </c>
      <c r="E9" s="12">
        <f t="shared" si="0"/>
        <v>85.71428571428571</v>
      </c>
      <c r="F9" s="13">
        <v>78</v>
      </c>
      <c r="G9" s="13">
        <v>71</v>
      </c>
      <c r="H9" s="14">
        <f t="shared" si="1"/>
        <v>91.02564102564102</v>
      </c>
      <c r="I9" s="15">
        <v>201</v>
      </c>
      <c r="J9" s="15">
        <v>177</v>
      </c>
      <c r="K9" s="16">
        <f t="shared" si="2"/>
        <v>88.05970149253731</v>
      </c>
      <c r="L9" s="17">
        <f t="shared" si="3"/>
        <v>300</v>
      </c>
      <c r="M9" s="17">
        <f t="shared" si="3"/>
        <v>266</v>
      </c>
      <c r="N9" s="18">
        <f t="shared" si="4"/>
        <v>88.66666666666667</v>
      </c>
      <c r="O9" s="19">
        <f t="shared" si="5"/>
        <v>1</v>
      </c>
    </row>
    <row r="10" spans="1:15" ht="18.75" customHeight="1">
      <c r="A10" s="9" t="s">
        <v>30</v>
      </c>
      <c r="B10" s="10" t="s">
        <v>31</v>
      </c>
      <c r="C10" s="11">
        <v>68</v>
      </c>
      <c r="D10" s="11">
        <v>35</v>
      </c>
      <c r="E10" s="12">
        <f t="shared" si="0"/>
        <v>51.470588235294116</v>
      </c>
      <c r="F10" s="13">
        <v>63</v>
      </c>
      <c r="G10" s="13">
        <v>52</v>
      </c>
      <c r="H10" s="14">
        <f t="shared" si="1"/>
        <v>82.53968253968253</v>
      </c>
      <c r="I10" s="15">
        <v>385</v>
      </c>
      <c r="J10" s="15">
        <v>272</v>
      </c>
      <c r="K10" s="16">
        <f t="shared" si="2"/>
        <v>70.64935064935065</v>
      </c>
      <c r="L10" s="17">
        <f t="shared" si="3"/>
        <v>516</v>
      </c>
      <c r="M10" s="17">
        <f t="shared" si="3"/>
        <v>359</v>
      </c>
      <c r="N10" s="18">
        <f t="shared" si="4"/>
        <v>69.57364341085271</v>
      </c>
      <c r="O10" s="19">
        <f t="shared" si="5"/>
        <v>1</v>
      </c>
    </row>
    <row r="11" spans="1:15" ht="18.75" customHeight="1">
      <c r="A11" s="9" t="s">
        <v>32</v>
      </c>
      <c r="B11" s="10" t="s">
        <v>33</v>
      </c>
      <c r="C11" s="11">
        <v>42</v>
      </c>
      <c r="D11" s="11">
        <v>20</v>
      </c>
      <c r="E11" s="12">
        <f t="shared" si="0"/>
        <v>47.61904761904761</v>
      </c>
      <c r="F11" s="13">
        <v>59</v>
      </c>
      <c r="G11" s="13">
        <v>35</v>
      </c>
      <c r="H11" s="14">
        <f t="shared" si="1"/>
        <v>59.32203389830508</v>
      </c>
      <c r="I11" s="15">
        <v>182</v>
      </c>
      <c r="J11" s="15">
        <v>97</v>
      </c>
      <c r="K11" s="16">
        <f t="shared" si="2"/>
        <v>53.2967032967033</v>
      </c>
      <c r="L11" s="17">
        <f t="shared" si="3"/>
        <v>283</v>
      </c>
      <c r="M11" s="17">
        <f t="shared" si="3"/>
        <v>152</v>
      </c>
      <c r="N11" s="18">
        <f t="shared" si="4"/>
        <v>53.71024734982333</v>
      </c>
      <c r="O11" s="60">
        <f t="shared" si="5"/>
        <v>0</v>
      </c>
    </row>
    <row r="12" spans="1:15" ht="18.75" customHeight="1">
      <c r="A12" s="9" t="s">
        <v>34</v>
      </c>
      <c r="B12" s="10" t="s">
        <v>35</v>
      </c>
      <c r="C12" s="11">
        <v>27</v>
      </c>
      <c r="D12" s="11">
        <v>15</v>
      </c>
      <c r="E12" s="12">
        <f t="shared" si="0"/>
        <v>55.55555555555556</v>
      </c>
      <c r="F12" s="13">
        <v>64</v>
      </c>
      <c r="G12" s="13">
        <v>57</v>
      </c>
      <c r="H12" s="14">
        <f t="shared" si="1"/>
        <v>89.0625</v>
      </c>
      <c r="I12" s="15">
        <v>341</v>
      </c>
      <c r="J12" s="15">
        <v>212</v>
      </c>
      <c r="K12" s="16">
        <f t="shared" si="2"/>
        <v>62.17008797653959</v>
      </c>
      <c r="L12" s="17">
        <f t="shared" si="3"/>
        <v>432</v>
      </c>
      <c r="M12" s="17">
        <f t="shared" si="3"/>
        <v>284</v>
      </c>
      <c r="N12" s="18">
        <f t="shared" si="4"/>
        <v>65.74074074074075</v>
      </c>
      <c r="O12" s="19">
        <f t="shared" si="5"/>
        <v>1</v>
      </c>
    </row>
    <row r="13" spans="1:15" ht="18.75" customHeight="1">
      <c r="A13" s="9" t="s">
        <v>36</v>
      </c>
      <c r="B13" s="10" t="s">
        <v>37</v>
      </c>
      <c r="C13" s="11">
        <v>32</v>
      </c>
      <c r="D13" s="11">
        <v>8</v>
      </c>
      <c r="E13" s="12">
        <f t="shared" si="0"/>
        <v>25</v>
      </c>
      <c r="F13" s="13">
        <v>48</v>
      </c>
      <c r="G13" s="13">
        <v>29</v>
      </c>
      <c r="H13" s="14">
        <f t="shared" si="1"/>
        <v>60.416666666666664</v>
      </c>
      <c r="I13" s="15">
        <v>145</v>
      </c>
      <c r="J13" s="15">
        <v>36</v>
      </c>
      <c r="K13" s="16">
        <f t="shared" si="2"/>
        <v>24.82758620689655</v>
      </c>
      <c r="L13" s="17">
        <f t="shared" si="3"/>
        <v>225</v>
      </c>
      <c r="M13" s="17">
        <f t="shared" si="3"/>
        <v>73</v>
      </c>
      <c r="N13" s="18">
        <f t="shared" si="4"/>
        <v>32.44444444444444</v>
      </c>
      <c r="O13" s="60">
        <f t="shared" si="5"/>
        <v>0</v>
      </c>
    </row>
    <row r="14" spans="1:15" ht="18.75" customHeight="1">
      <c r="A14" s="9" t="s">
        <v>38</v>
      </c>
      <c r="B14" s="10" t="s">
        <v>39</v>
      </c>
      <c r="C14" s="11">
        <v>14</v>
      </c>
      <c r="D14" s="11">
        <v>11</v>
      </c>
      <c r="E14" s="12">
        <f t="shared" si="0"/>
        <v>78.57142857142857</v>
      </c>
      <c r="F14" s="13">
        <v>7</v>
      </c>
      <c r="G14" s="13">
        <v>6</v>
      </c>
      <c r="H14" s="14">
        <f t="shared" si="1"/>
        <v>85.71428571428571</v>
      </c>
      <c r="I14" s="15">
        <v>99</v>
      </c>
      <c r="J14" s="15">
        <v>60</v>
      </c>
      <c r="K14" s="16">
        <f t="shared" si="2"/>
        <v>60.60606060606061</v>
      </c>
      <c r="L14" s="17">
        <f t="shared" si="3"/>
        <v>120</v>
      </c>
      <c r="M14" s="17">
        <f t="shared" si="3"/>
        <v>77</v>
      </c>
      <c r="N14" s="18">
        <f t="shared" si="4"/>
        <v>64.16666666666667</v>
      </c>
      <c r="O14" s="19">
        <f t="shared" si="5"/>
        <v>1</v>
      </c>
    </row>
    <row r="15" spans="1:15" ht="18.75" customHeight="1">
      <c r="A15" s="9" t="s">
        <v>40</v>
      </c>
      <c r="B15" s="10" t="s">
        <v>41</v>
      </c>
      <c r="C15" s="11">
        <v>13</v>
      </c>
      <c r="D15" s="11">
        <v>12</v>
      </c>
      <c r="E15" s="12">
        <f t="shared" si="0"/>
        <v>92.3076923076923</v>
      </c>
      <c r="F15" s="13">
        <v>34</v>
      </c>
      <c r="G15" s="13">
        <v>30</v>
      </c>
      <c r="H15" s="14">
        <f t="shared" si="1"/>
        <v>88.23529411764706</v>
      </c>
      <c r="I15" s="15">
        <v>148</v>
      </c>
      <c r="J15" s="15">
        <v>123</v>
      </c>
      <c r="K15" s="16">
        <f t="shared" si="2"/>
        <v>83.1081081081081</v>
      </c>
      <c r="L15" s="17">
        <f t="shared" si="3"/>
        <v>195</v>
      </c>
      <c r="M15" s="17">
        <f t="shared" si="3"/>
        <v>165</v>
      </c>
      <c r="N15" s="18">
        <f t="shared" si="4"/>
        <v>84.61538461538461</v>
      </c>
      <c r="O15" s="19">
        <f t="shared" si="5"/>
        <v>1</v>
      </c>
    </row>
    <row r="16" spans="1:15" ht="18.75" customHeight="1">
      <c r="A16" s="9" t="s">
        <v>42</v>
      </c>
      <c r="B16" s="10" t="s">
        <v>43</v>
      </c>
      <c r="C16" s="11">
        <v>46</v>
      </c>
      <c r="D16" s="11">
        <v>14</v>
      </c>
      <c r="E16" s="12">
        <f t="shared" si="0"/>
        <v>30.434782608695656</v>
      </c>
      <c r="F16" s="13">
        <v>125</v>
      </c>
      <c r="G16" s="13">
        <v>68</v>
      </c>
      <c r="H16" s="14">
        <f t="shared" si="1"/>
        <v>54.400000000000006</v>
      </c>
      <c r="I16" s="15">
        <v>348</v>
      </c>
      <c r="J16" s="15">
        <v>145</v>
      </c>
      <c r="K16" s="16">
        <f t="shared" si="2"/>
        <v>41.66666666666667</v>
      </c>
      <c r="L16" s="17">
        <f t="shared" si="3"/>
        <v>519</v>
      </c>
      <c r="M16" s="17">
        <f t="shared" si="3"/>
        <v>227</v>
      </c>
      <c r="N16" s="18">
        <f t="shared" si="4"/>
        <v>43.73795761078998</v>
      </c>
      <c r="O16" s="60">
        <f t="shared" si="5"/>
        <v>0</v>
      </c>
    </row>
    <row r="17" spans="1:15" ht="18.75" customHeight="1">
      <c r="A17" s="9" t="s">
        <v>44</v>
      </c>
      <c r="B17" s="10" t="s">
        <v>45</v>
      </c>
      <c r="C17" s="11">
        <v>30</v>
      </c>
      <c r="D17" s="11">
        <v>21</v>
      </c>
      <c r="E17" s="12">
        <f t="shared" si="0"/>
        <v>70</v>
      </c>
      <c r="F17" s="13">
        <v>13</v>
      </c>
      <c r="G17" s="13">
        <v>12</v>
      </c>
      <c r="H17" s="14">
        <f t="shared" si="1"/>
        <v>92.3076923076923</v>
      </c>
      <c r="I17" s="15">
        <v>61</v>
      </c>
      <c r="J17" s="15">
        <v>27</v>
      </c>
      <c r="K17" s="16">
        <f t="shared" si="2"/>
        <v>44.26229508196721</v>
      </c>
      <c r="L17" s="17">
        <f t="shared" si="3"/>
        <v>104</v>
      </c>
      <c r="M17" s="17">
        <f t="shared" si="3"/>
        <v>60</v>
      </c>
      <c r="N17" s="18">
        <f t="shared" si="4"/>
        <v>57.692307692307686</v>
      </c>
      <c r="O17" s="60">
        <f t="shared" si="5"/>
        <v>0</v>
      </c>
    </row>
    <row r="18" spans="1:15" ht="18.75" customHeight="1">
      <c r="A18" s="9" t="s">
        <v>46</v>
      </c>
      <c r="B18" s="10" t="s">
        <v>47</v>
      </c>
      <c r="C18" s="11">
        <v>19</v>
      </c>
      <c r="D18" s="11">
        <v>19</v>
      </c>
      <c r="E18" s="12">
        <f t="shared" si="0"/>
        <v>100</v>
      </c>
      <c r="F18" s="13">
        <v>26</v>
      </c>
      <c r="G18" s="13">
        <v>23</v>
      </c>
      <c r="H18" s="14">
        <f t="shared" si="1"/>
        <v>88.46153846153845</v>
      </c>
      <c r="I18" s="15">
        <v>90</v>
      </c>
      <c r="J18" s="15">
        <v>52</v>
      </c>
      <c r="K18" s="16">
        <f t="shared" si="2"/>
        <v>57.77777777777777</v>
      </c>
      <c r="L18" s="17">
        <f t="shared" si="3"/>
        <v>135</v>
      </c>
      <c r="M18" s="17">
        <f t="shared" si="3"/>
        <v>94</v>
      </c>
      <c r="N18" s="18">
        <f t="shared" si="4"/>
        <v>69.62962962962963</v>
      </c>
      <c r="O18" s="19">
        <f t="shared" si="5"/>
        <v>1</v>
      </c>
    </row>
    <row r="19" spans="1:15" ht="18.75" customHeight="1">
      <c r="A19" s="9" t="s">
        <v>48</v>
      </c>
      <c r="B19" s="10" t="s">
        <v>49</v>
      </c>
      <c r="C19" s="11">
        <v>33</v>
      </c>
      <c r="D19" s="11">
        <v>9</v>
      </c>
      <c r="E19" s="12">
        <f t="shared" si="0"/>
        <v>27.27272727272727</v>
      </c>
      <c r="F19" s="13">
        <v>72</v>
      </c>
      <c r="G19" s="13">
        <v>48</v>
      </c>
      <c r="H19" s="14">
        <f t="shared" si="1"/>
        <v>66.66666666666666</v>
      </c>
      <c r="I19" s="15">
        <v>232</v>
      </c>
      <c r="J19" s="15">
        <v>100</v>
      </c>
      <c r="K19" s="16">
        <f t="shared" si="2"/>
        <v>43.103448275862064</v>
      </c>
      <c r="L19" s="17">
        <f t="shared" si="3"/>
        <v>337</v>
      </c>
      <c r="M19" s="17">
        <f t="shared" si="3"/>
        <v>157</v>
      </c>
      <c r="N19" s="18">
        <f t="shared" si="4"/>
        <v>46.58753709198813</v>
      </c>
      <c r="O19" s="60">
        <f t="shared" si="5"/>
        <v>0</v>
      </c>
    </row>
    <row r="20" spans="1:15" ht="18.75" customHeight="1">
      <c r="A20" s="21" t="s">
        <v>50</v>
      </c>
      <c r="B20" s="22" t="s">
        <v>51</v>
      </c>
      <c r="C20" s="11">
        <v>76</v>
      </c>
      <c r="D20" s="11">
        <v>26</v>
      </c>
      <c r="E20" s="12">
        <f t="shared" si="0"/>
        <v>34.21052631578947</v>
      </c>
      <c r="F20" s="13">
        <v>181</v>
      </c>
      <c r="G20" s="13">
        <v>105</v>
      </c>
      <c r="H20" s="14">
        <f t="shared" si="1"/>
        <v>58.011049723756905</v>
      </c>
      <c r="I20" s="15">
        <v>435</v>
      </c>
      <c r="J20" s="15">
        <v>222</v>
      </c>
      <c r="K20" s="16">
        <f t="shared" si="2"/>
        <v>51.03448275862069</v>
      </c>
      <c r="L20" s="17">
        <f t="shared" si="3"/>
        <v>692</v>
      </c>
      <c r="M20" s="17">
        <f t="shared" si="3"/>
        <v>353</v>
      </c>
      <c r="N20" s="18">
        <f t="shared" si="4"/>
        <v>51.01156069364162</v>
      </c>
      <c r="O20" s="60">
        <f t="shared" si="5"/>
        <v>0</v>
      </c>
    </row>
    <row r="21" spans="1:15" ht="18.75" customHeight="1">
      <c r="A21" s="21" t="s">
        <v>52</v>
      </c>
      <c r="B21" s="22" t="s">
        <v>53</v>
      </c>
      <c r="C21" s="11">
        <v>93</v>
      </c>
      <c r="D21" s="11">
        <v>28</v>
      </c>
      <c r="E21" s="12">
        <f t="shared" si="0"/>
        <v>30.107526881720432</v>
      </c>
      <c r="F21" s="13">
        <v>283</v>
      </c>
      <c r="G21" s="13">
        <v>176</v>
      </c>
      <c r="H21" s="14">
        <f t="shared" si="1"/>
        <v>62.19081272084806</v>
      </c>
      <c r="I21" s="15">
        <v>708</v>
      </c>
      <c r="J21" s="15">
        <v>305</v>
      </c>
      <c r="K21" s="16">
        <f t="shared" si="2"/>
        <v>43.07909604519774</v>
      </c>
      <c r="L21" s="17">
        <f t="shared" si="3"/>
        <v>1084</v>
      </c>
      <c r="M21" s="17">
        <f t="shared" si="3"/>
        <v>509</v>
      </c>
      <c r="N21" s="18">
        <f t="shared" si="4"/>
        <v>46.95571955719557</v>
      </c>
      <c r="O21" s="60">
        <f t="shared" si="5"/>
        <v>0</v>
      </c>
    </row>
    <row r="22" spans="1:15" ht="18.75" customHeight="1">
      <c r="A22" s="21" t="s">
        <v>54</v>
      </c>
      <c r="B22" s="22" t="s">
        <v>55</v>
      </c>
      <c r="C22" s="11">
        <v>53</v>
      </c>
      <c r="D22" s="11">
        <v>14</v>
      </c>
      <c r="E22" s="12">
        <f t="shared" si="0"/>
        <v>26.41509433962264</v>
      </c>
      <c r="F22" s="13">
        <v>143</v>
      </c>
      <c r="G22" s="13">
        <v>74</v>
      </c>
      <c r="H22" s="14">
        <f t="shared" si="1"/>
        <v>51.74825174825175</v>
      </c>
      <c r="I22" s="15">
        <v>399</v>
      </c>
      <c r="J22" s="15">
        <v>159</v>
      </c>
      <c r="K22" s="16">
        <f t="shared" si="2"/>
        <v>39.849624060150376</v>
      </c>
      <c r="L22" s="17">
        <f t="shared" si="3"/>
        <v>595</v>
      </c>
      <c r="M22" s="17">
        <f t="shared" si="3"/>
        <v>247</v>
      </c>
      <c r="N22" s="18">
        <f t="shared" si="4"/>
        <v>41.51260504201681</v>
      </c>
      <c r="O22" s="60">
        <f t="shared" si="5"/>
        <v>0</v>
      </c>
    </row>
    <row r="23" spans="1:15" ht="18.75" customHeight="1">
      <c r="A23" s="21" t="s">
        <v>56</v>
      </c>
      <c r="B23" s="22" t="s">
        <v>57</v>
      </c>
      <c r="C23" s="11">
        <v>121</v>
      </c>
      <c r="D23" s="11">
        <v>21</v>
      </c>
      <c r="E23" s="45">
        <f t="shared" si="0"/>
        <v>17.355371900826448</v>
      </c>
      <c r="F23" s="13">
        <v>168</v>
      </c>
      <c r="G23" s="13">
        <v>64</v>
      </c>
      <c r="H23" s="45">
        <f t="shared" si="1"/>
        <v>38.095238095238095</v>
      </c>
      <c r="I23" s="15">
        <v>568</v>
      </c>
      <c r="J23" s="15">
        <v>114</v>
      </c>
      <c r="K23" s="45">
        <f t="shared" si="2"/>
        <v>20.070422535211268</v>
      </c>
      <c r="L23" s="17">
        <f t="shared" si="3"/>
        <v>857</v>
      </c>
      <c r="M23" s="17">
        <f t="shared" si="3"/>
        <v>199</v>
      </c>
      <c r="N23" s="45">
        <f t="shared" si="4"/>
        <v>23.22053675612602</v>
      </c>
      <c r="O23" s="60">
        <f t="shared" si="5"/>
        <v>0</v>
      </c>
    </row>
    <row r="24" spans="1:15" ht="18.75" customHeight="1">
      <c r="A24" s="23" t="s">
        <v>58</v>
      </c>
      <c r="B24" s="24" t="s">
        <v>59</v>
      </c>
      <c r="C24" s="25">
        <v>43</v>
      </c>
      <c r="D24" s="25">
        <v>15</v>
      </c>
      <c r="E24" s="12">
        <f t="shared" si="0"/>
        <v>34.883720930232556</v>
      </c>
      <c r="F24" s="13">
        <v>149</v>
      </c>
      <c r="G24" s="13">
        <v>56</v>
      </c>
      <c r="H24" s="14">
        <f t="shared" si="1"/>
        <v>37.58389261744966</v>
      </c>
      <c r="I24" s="15">
        <v>442</v>
      </c>
      <c r="J24" s="15">
        <v>146</v>
      </c>
      <c r="K24" s="16">
        <f t="shared" si="2"/>
        <v>33.03167420814479</v>
      </c>
      <c r="L24" s="17">
        <f t="shared" si="3"/>
        <v>634</v>
      </c>
      <c r="M24" s="17">
        <f t="shared" si="3"/>
        <v>217</v>
      </c>
      <c r="N24" s="18">
        <f t="shared" si="4"/>
        <v>34.22712933753943</v>
      </c>
      <c r="O24" s="60">
        <f t="shared" si="5"/>
        <v>0</v>
      </c>
    </row>
    <row r="25" spans="1:15" ht="18.75" customHeight="1">
      <c r="A25" s="26">
        <v>77684</v>
      </c>
      <c r="B25" s="10" t="s">
        <v>60</v>
      </c>
      <c r="C25" s="11">
        <v>22</v>
      </c>
      <c r="D25" s="11">
        <v>9</v>
      </c>
      <c r="E25" s="12">
        <f t="shared" si="0"/>
        <v>40.909090909090914</v>
      </c>
      <c r="F25" s="13">
        <v>51</v>
      </c>
      <c r="G25" s="13">
        <v>24</v>
      </c>
      <c r="H25" s="14">
        <f t="shared" si="1"/>
        <v>47.05882352941176</v>
      </c>
      <c r="I25" s="15">
        <v>139</v>
      </c>
      <c r="J25" s="15">
        <v>61</v>
      </c>
      <c r="K25" s="16">
        <f t="shared" si="2"/>
        <v>43.884892086330936</v>
      </c>
      <c r="L25" s="17">
        <f>SUM(C25,F25,I25)</f>
        <v>212</v>
      </c>
      <c r="M25" s="17">
        <f>SUM(D25,G25,J25)</f>
        <v>94</v>
      </c>
      <c r="N25" s="18">
        <f t="shared" si="4"/>
        <v>44.339622641509436</v>
      </c>
      <c r="O25" s="60">
        <f t="shared" si="5"/>
        <v>0</v>
      </c>
    </row>
    <row r="26" spans="1:16" ht="18.75" customHeight="1">
      <c r="A26" s="27">
        <v>99745</v>
      </c>
      <c r="B26" s="22" t="s">
        <v>61</v>
      </c>
      <c r="C26" s="11">
        <v>112</v>
      </c>
      <c r="D26" s="11">
        <v>100</v>
      </c>
      <c r="E26" s="12">
        <f t="shared" si="0"/>
        <v>89.28571428571429</v>
      </c>
      <c r="F26" s="13">
        <v>212</v>
      </c>
      <c r="G26" s="13">
        <v>204</v>
      </c>
      <c r="H26" s="14">
        <f t="shared" si="1"/>
        <v>96.22641509433963</v>
      </c>
      <c r="I26" s="15">
        <v>592</v>
      </c>
      <c r="J26" s="15">
        <v>565</v>
      </c>
      <c r="K26" s="16">
        <f t="shared" si="2"/>
        <v>95.4391891891892</v>
      </c>
      <c r="L26" s="17">
        <f>SUM(C26,F26,I26)</f>
        <v>916</v>
      </c>
      <c r="M26" s="17">
        <f>SUM(D26,G26,J26)</f>
        <v>869</v>
      </c>
      <c r="N26" s="18">
        <f t="shared" si="4"/>
        <v>94.86899563318777</v>
      </c>
      <c r="O26" s="19">
        <f t="shared" si="5"/>
        <v>1</v>
      </c>
      <c r="P26" t="s">
        <v>73</v>
      </c>
    </row>
    <row r="27" spans="2:15" ht="18.75" customHeight="1">
      <c r="B27" s="28" t="s">
        <v>63</v>
      </c>
      <c r="C27" s="29">
        <f>SUM(C20:C24,C26)</f>
        <v>498</v>
      </c>
      <c r="D27" s="29">
        <f>SUM(D20:D24,D26)</f>
        <v>204</v>
      </c>
      <c r="E27" s="30">
        <f t="shared" si="0"/>
        <v>40.963855421686745</v>
      </c>
      <c r="F27" s="31">
        <f>SUM(F20:F24,F26)</f>
        <v>1136</v>
      </c>
      <c r="G27" s="31">
        <f>SUM(G20:G24,G26)</f>
        <v>679</v>
      </c>
      <c r="H27" s="32">
        <f t="shared" si="1"/>
        <v>59.77112676056338</v>
      </c>
      <c r="I27" s="31">
        <f>SUM(I20:I24,I26)</f>
        <v>3144</v>
      </c>
      <c r="J27" s="31">
        <f>SUM(J20:J24,J26)</f>
        <v>1511</v>
      </c>
      <c r="K27" s="32">
        <f t="shared" si="2"/>
        <v>48.05979643765903</v>
      </c>
      <c r="L27" s="31">
        <f>SUM(L20:L24,L26)</f>
        <v>4778</v>
      </c>
      <c r="M27" s="31">
        <f>SUM(M20:M24,M26)</f>
        <v>2394</v>
      </c>
      <c r="N27" s="32">
        <f t="shared" si="4"/>
        <v>50.104646295521135</v>
      </c>
      <c r="O27" s="31">
        <f>SUM(O20:O24,O26)</f>
        <v>1</v>
      </c>
    </row>
    <row r="28" spans="2:15" ht="18.75" customHeight="1">
      <c r="B28" s="33" t="s">
        <v>64</v>
      </c>
      <c r="C28" s="31">
        <f>SUM(C3:C18,C19,C25)</f>
        <v>532</v>
      </c>
      <c r="D28" s="31">
        <f>SUM(D3:D18,D19,D25)</f>
        <v>303</v>
      </c>
      <c r="E28" s="32">
        <f t="shared" si="0"/>
        <v>56.954887218045116</v>
      </c>
      <c r="F28" s="31">
        <f>SUM(F3:F18,F19,F25)</f>
        <v>827</v>
      </c>
      <c r="G28" s="31">
        <f>SUM(G3:G18,G19,G25)</f>
        <v>602</v>
      </c>
      <c r="H28" s="32">
        <f t="shared" si="1"/>
        <v>72.79322853688029</v>
      </c>
      <c r="I28" s="31">
        <f>SUM(I3:I18,I19,I25)</f>
        <v>3331</v>
      </c>
      <c r="J28" s="31">
        <f>SUM(J3:J18,J19,J25)</f>
        <v>2003</v>
      </c>
      <c r="K28" s="32">
        <f t="shared" si="2"/>
        <v>60.132092464725304</v>
      </c>
      <c r="L28" s="31">
        <f>SUM(L3:L18,L19,L25)</f>
        <v>4690</v>
      </c>
      <c r="M28" s="31">
        <f>SUM(M3:M18,M19,M25)</f>
        <v>2908</v>
      </c>
      <c r="N28" s="32">
        <f t="shared" si="4"/>
        <v>62.004264392324096</v>
      </c>
      <c r="O28" s="31">
        <f>SUM(O3:O18,O19,O25)</f>
        <v>10</v>
      </c>
    </row>
    <row r="29" spans="2:15" ht="18.75" customHeight="1" thickBot="1">
      <c r="B29" s="34" t="s">
        <v>65</v>
      </c>
      <c r="C29" s="35">
        <f>SUM(C27:C28)</f>
        <v>1030</v>
      </c>
      <c r="D29" s="35">
        <f>SUM(D27:D28)</f>
        <v>507</v>
      </c>
      <c r="E29" s="36">
        <f t="shared" si="0"/>
        <v>49.22330097087379</v>
      </c>
      <c r="F29" s="35">
        <f>SUM(F27:F28)</f>
        <v>1963</v>
      </c>
      <c r="G29" s="35">
        <f>SUM(G27:G28)</f>
        <v>1281</v>
      </c>
      <c r="H29" s="36">
        <f t="shared" si="1"/>
        <v>65.25725929699439</v>
      </c>
      <c r="I29" s="35">
        <f>SUM(I27:I28)</f>
        <v>6475</v>
      </c>
      <c r="J29" s="35">
        <f>SUM(J27:J28)</f>
        <v>3514</v>
      </c>
      <c r="K29" s="36">
        <f t="shared" si="2"/>
        <v>54.270270270270274</v>
      </c>
      <c r="L29" s="35">
        <f>SUM(L27:L28)</f>
        <v>9468</v>
      </c>
      <c r="M29" s="35">
        <f>SUM(M27:M28)</f>
        <v>5302</v>
      </c>
      <c r="N29" s="36">
        <f t="shared" si="4"/>
        <v>55.999155048584704</v>
      </c>
      <c r="O29" s="35">
        <f>SUM(O27:O28)</f>
        <v>11</v>
      </c>
    </row>
    <row r="30" ht="18.75" customHeight="1"/>
    <row r="31" ht="18.75" customHeight="1" thickBot="1"/>
    <row r="32" spans="2:4" ht="18.75" customHeight="1">
      <c r="B32" s="37" t="s">
        <v>66</v>
      </c>
      <c r="C32" s="38">
        <v>6</v>
      </c>
      <c r="D32" s="39" t="s">
        <v>67</v>
      </c>
    </row>
    <row r="33" spans="2:4" ht="41.25" customHeight="1">
      <c r="B33" s="40" t="s">
        <v>82</v>
      </c>
      <c r="C33" s="20">
        <f>O27</f>
        <v>1</v>
      </c>
      <c r="D33" s="41" t="s">
        <v>67</v>
      </c>
    </row>
    <row r="34" spans="2:4" ht="18.75" customHeight="1" thickBot="1">
      <c r="B34" s="42" t="s">
        <v>9</v>
      </c>
      <c r="C34" s="43">
        <f>C33/C32*100</f>
        <v>16.666666666666664</v>
      </c>
      <c r="D34" s="44"/>
    </row>
    <row r="35" spans="2:4" ht="18.75" customHeight="1">
      <c r="B35" s="37" t="s">
        <v>69</v>
      </c>
      <c r="C35" s="38">
        <v>18</v>
      </c>
      <c r="D35" s="39" t="s">
        <v>67</v>
      </c>
    </row>
    <row r="36" spans="2:4" ht="66" customHeight="1">
      <c r="B36" s="40" t="s">
        <v>83</v>
      </c>
      <c r="C36" s="20">
        <f>O28</f>
        <v>10</v>
      </c>
      <c r="D36" s="41" t="s">
        <v>67</v>
      </c>
    </row>
    <row r="37" spans="2:4" ht="18.75" customHeight="1" thickBot="1">
      <c r="B37" s="42" t="s">
        <v>9</v>
      </c>
      <c r="C37" s="43">
        <f>C36/C35*100</f>
        <v>55.55555555555556</v>
      </c>
      <c r="D37" s="44"/>
    </row>
    <row r="38" spans="2:4" ht="18.75" customHeight="1">
      <c r="B38" s="37" t="s">
        <v>71</v>
      </c>
      <c r="C38" s="38">
        <v>24</v>
      </c>
      <c r="D38" s="39" t="s">
        <v>67</v>
      </c>
    </row>
    <row r="39" spans="2:4" ht="57" customHeight="1">
      <c r="B39" s="40" t="s">
        <v>84</v>
      </c>
      <c r="C39" s="20">
        <f>O29</f>
        <v>11</v>
      </c>
      <c r="D39" s="41" t="s">
        <v>67</v>
      </c>
    </row>
    <row r="40" spans="2:4" ht="18.75" customHeight="1" thickBot="1">
      <c r="B40" s="42" t="s">
        <v>9</v>
      </c>
      <c r="C40" s="43">
        <f>C39/C38*100</f>
        <v>45.83333333333333</v>
      </c>
      <c r="D40" s="44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" sqref="C1:N1"/>
    </sheetView>
  </sheetViews>
  <sheetFormatPr defaultColWidth="9.00390625" defaultRowHeight="14.25"/>
  <cols>
    <col min="2" max="2" width="49.125" style="0" customWidth="1"/>
    <col min="3" max="3" width="8.50390625" style="0" customWidth="1"/>
    <col min="10" max="10" width="8.875" style="0" customWidth="1"/>
  </cols>
  <sheetData>
    <row r="1" spans="1:14" ht="15" thickBot="1">
      <c r="A1" s="1" t="s">
        <v>85</v>
      </c>
      <c r="C1" s="54">
        <v>21094</v>
      </c>
      <c r="D1" s="54">
        <v>21125</v>
      </c>
      <c r="E1" s="54">
        <v>21155</v>
      </c>
      <c r="F1" s="54">
        <v>21186</v>
      </c>
      <c r="G1" s="54">
        <v>21217</v>
      </c>
      <c r="H1" s="54">
        <v>21245</v>
      </c>
      <c r="I1" s="54">
        <v>21276</v>
      </c>
      <c r="J1" s="54">
        <v>21306</v>
      </c>
      <c r="K1" s="54">
        <v>21337</v>
      </c>
      <c r="L1" s="54">
        <v>21367</v>
      </c>
      <c r="M1" s="54">
        <v>21398</v>
      </c>
      <c r="N1" s="54">
        <v>21429</v>
      </c>
    </row>
    <row r="2" spans="1:14" ht="28.5">
      <c r="A2" s="2" t="s">
        <v>5</v>
      </c>
      <c r="B2" s="46" t="s">
        <v>6</v>
      </c>
      <c r="C2" s="50" t="s">
        <v>9</v>
      </c>
      <c r="D2" s="50" t="s">
        <v>9</v>
      </c>
      <c r="E2" s="50" t="s">
        <v>9</v>
      </c>
      <c r="F2" s="50" t="s">
        <v>9</v>
      </c>
      <c r="G2" s="50" t="s">
        <v>9</v>
      </c>
      <c r="H2" s="50" t="s">
        <v>9</v>
      </c>
      <c r="I2" s="50" t="s">
        <v>9</v>
      </c>
      <c r="J2" s="50" t="s">
        <v>9</v>
      </c>
      <c r="K2" s="50" t="s">
        <v>9</v>
      </c>
      <c r="L2" s="50" t="s">
        <v>9</v>
      </c>
      <c r="M2" s="50" t="s">
        <v>9</v>
      </c>
      <c r="N2" s="50" t="s">
        <v>9</v>
      </c>
    </row>
    <row r="3" spans="1:15" ht="14.25">
      <c r="A3" s="9" t="s">
        <v>16</v>
      </c>
      <c r="B3" s="47" t="s">
        <v>17</v>
      </c>
      <c r="C3" s="51">
        <f>'1057'!N3</f>
        <v>20.161290322580644</v>
      </c>
      <c r="D3" s="51">
        <f>'1157'!N3</f>
        <v>50</v>
      </c>
      <c r="E3" s="55">
        <f>'1257'!N3</f>
        <v>76.52173913043478</v>
      </c>
      <c r="F3" s="51">
        <f>'0158'!N3</f>
        <v>78.63247863247864</v>
      </c>
      <c r="G3" s="51">
        <f>'0258'!N3</f>
        <v>82.90598290598291</v>
      </c>
      <c r="H3" s="51">
        <f>'0358'!N3</f>
        <v>82.90598290598291</v>
      </c>
      <c r="I3" s="51">
        <f>'0458'!N3</f>
        <v>82.75862068965517</v>
      </c>
      <c r="J3" s="51">
        <f>'0558'!N3</f>
        <v>83.47826086956522</v>
      </c>
      <c r="K3" s="51">
        <f>'0658'!N3</f>
        <v>84.070796460177</v>
      </c>
      <c r="L3" s="51">
        <f>'0758'!N3</f>
        <v>83.92857142857143</v>
      </c>
      <c r="M3" s="51">
        <f>'0858'!N3</f>
        <v>83.92857142857143</v>
      </c>
      <c r="N3" s="51">
        <f>'0958'!N3</f>
        <v>83.92857142857143</v>
      </c>
      <c r="O3" t="s">
        <v>78</v>
      </c>
    </row>
    <row r="4" spans="1:15" ht="14.25">
      <c r="A4" s="9" t="s">
        <v>18</v>
      </c>
      <c r="B4" s="47" t="s">
        <v>19</v>
      </c>
      <c r="C4" s="51">
        <f>'1057'!N4</f>
        <v>37.857142857142854</v>
      </c>
      <c r="D4" s="51">
        <f>'1157'!N4</f>
        <v>42.857142857142854</v>
      </c>
      <c r="E4" s="55">
        <f>'1257'!N4</f>
        <v>46.97986577181208</v>
      </c>
      <c r="F4" s="51">
        <f>'0158'!N4</f>
        <v>51.67785234899329</v>
      </c>
      <c r="G4" s="51">
        <f>'0258'!N4</f>
        <v>61.702127659574465</v>
      </c>
      <c r="H4" s="51">
        <f>'0358'!N4</f>
        <v>61.702127659574465</v>
      </c>
      <c r="I4" s="51">
        <f>'0458'!N4</f>
        <v>61.702127659574465</v>
      </c>
      <c r="J4" s="51">
        <f>'0558'!N4</f>
        <v>62.857142857142854</v>
      </c>
      <c r="K4" s="51">
        <f>'0658'!N4</f>
        <v>63.57142857142857</v>
      </c>
      <c r="L4" s="51">
        <f>'0758'!N4</f>
        <v>64.4927536231884</v>
      </c>
      <c r="M4" s="51">
        <f>'0858'!N4</f>
        <v>68.34532374100719</v>
      </c>
      <c r="N4" s="51">
        <f>'0958'!N4</f>
        <v>68.34532374100719</v>
      </c>
      <c r="O4" t="s">
        <v>78</v>
      </c>
    </row>
    <row r="5" spans="1:15" ht="14.25">
      <c r="A5" s="9" t="s">
        <v>20</v>
      </c>
      <c r="B5" s="47" t="s">
        <v>21</v>
      </c>
      <c r="C5" s="51">
        <f>'1057'!N5</f>
        <v>25.53191489361702</v>
      </c>
      <c r="D5" s="51">
        <f>'1157'!N5</f>
        <v>45.744680851063826</v>
      </c>
      <c r="E5" s="55">
        <f>'1257'!N5</f>
        <v>53.06666666666666</v>
      </c>
      <c r="F5" s="51">
        <f>'0158'!N5</f>
        <v>57.83783783783784</v>
      </c>
      <c r="G5" s="51">
        <f>'0258'!N5</f>
        <v>65.39509536784742</v>
      </c>
      <c r="H5" s="51">
        <f>'0358'!N5</f>
        <v>68.83852691218131</v>
      </c>
      <c r="I5" s="51">
        <f>'0458'!N5</f>
        <v>69.60227272727273</v>
      </c>
      <c r="J5" s="51">
        <f>'0558'!N5</f>
        <v>70.65527065527066</v>
      </c>
      <c r="K5" s="51">
        <f>'0658'!N5</f>
        <v>72.36467236467237</v>
      </c>
      <c r="L5" s="51">
        <f>'0758'!N5</f>
        <v>72.36467236467237</v>
      </c>
      <c r="M5" s="51">
        <f>'0858'!N5</f>
        <v>73.19884726224784</v>
      </c>
      <c r="N5" s="51">
        <f>'0958'!N5</f>
        <v>73.41040462427746</v>
      </c>
      <c r="O5" t="s">
        <v>78</v>
      </c>
    </row>
    <row r="6" spans="1:15" ht="14.25">
      <c r="A6" s="9" t="s">
        <v>22</v>
      </c>
      <c r="B6" s="47" t="s">
        <v>23</v>
      </c>
      <c r="C6" s="51">
        <f>'1057'!N6</f>
        <v>29.03225806451613</v>
      </c>
      <c r="D6" s="51">
        <f>'1157'!N6</f>
        <v>38.311688311688314</v>
      </c>
      <c r="E6" s="55">
        <f>'1257'!N6</f>
        <v>42.76315789473684</v>
      </c>
      <c r="F6" s="51">
        <f>'0158'!N6</f>
        <v>43.56435643564357</v>
      </c>
      <c r="G6" s="51">
        <f>'0258'!N6</f>
        <v>48.34437086092716</v>
      </c>
      <c r="H6" s="51">
        <f>'0358'!N6</f>
        <v>49.83388704318937</v>
      </c>
      <c r="I6" s="51">
        <f>'0458'!N6</f>
        <v>50</v>
      </c>
      <c r="J6" s="51">
        <f>'0558'!N6</f>
        <v>49.668874172185426</v>
      </c>
      <c r="K6" s="51">
        <f>'0658'!N6</f>
        <v>51.81518151815182</v>
      </c>
      <c r="L6" s="51">
        <f>'0758'!N6</f>
        <v>51.81518151815182</v>
      </c>
      <c r="M6" s="51">
        <f>'0858'!N6</f>
        <v>53.46534653465347</v>
      </c>
      <c r="N6" s="51">
        <f>'0958'!N6</f>
        <v>54.81727574750831</v>
      </c>
      <c r="O6" t="s">
        <v>78</v>
      </c>
    </row>
    <row r="7" spans="1:15" ht="14.25">
      <c r="A7" s="9" t="s">
        <v>24</v>
      </c>
      <c r="B7" s="47" t="s">
        <v>25</v>
      </c>
      <c r="C7" s="51">
        <f>'1057'!N7</f>
        <v>48.214285714285715</v>
      </c>
      <c r="D7" s="51">
        <f>'1157'!N7</f>
        <v>61.40350877192983</v>
      </c>
      <c r="E7" s="55">
        <f>'1257'!N7</f>
        <v>65.26946107784431</v>
      </c>
      <c r="F7" s="51">
        <f>'0158'!N7</f>
        <v>68.26347305389223</v>
      </c>
      <c r="G7" s="51">
        <f>'0258'!N7</f>
        <v>79.64071856287424</v>
      </c>
      <c r="H7" s="51">
        <f>'0358'!N7</f>
        <v>82.63473053892216</v>
      </c>
      <c r="I7" s="51">
        <f>'0458'!N7</f>
        <v>83.73493975903614</v>
      </c>
      <c r="J7" s="51">
        <f>'0558'!N7</f>
        <v>84.04907975460122</v>
      </c>
      <c r="K7" s="51">
        <f>'0658'!N7</f>
        <v>86.25</v>
      </c>
      <c r="L7" s="51">
        <f>'0758'!N7</f>
        <v>86.25</v>
      </c>
      <c r="M7" s="51">
        <f>'0858'!N7</f>
        <v>88.81987577639751</v>
      </c>
      <c r="N7" s="51">
        <f>'0958'!N7</f>
        <v>94.33962264150944</v>
      </c>
      <c r="O7" t="s">
        <v>78</v>
      </c>
    </row>
    <row r="8" spans="1:15" ht="14.25">
      <c r="A8" s="9" t="s">
        <v>26</v>
      </c>
      <c r="B8" s="47" t="s">
        <v>27</v>
      </c>
      <c r="C8" s="51">
        <f>'1057'!N8</f>
        <v>26.16487455197133</v>
      </c>
      <c r="D8" s="51">
        <f>'1157'!N8</f>
        <v>38.32116788321168</v>
      </c>
      <c r="E8" s="55">
        <f>'1257'!N8</f>
        <v>44.28044280442804</v>
      </c>
      <c r="F8" s="51">
        <f>'0158'!N8</f>
        <v>49.25373134328358</v>
      </c>
      <c r="G8" s="51">
        <f>'0258'!N8</f>
        <v>50.950570342205324</v>
      </c>
      <c r="H8" s="51">
        <f>'0358'!N8</f>
        <v>52.490421455938694</v>
      </c>
      <c r="I8" s="51">
        <f>'0458'!N8</f>
        <v>53.63984674329502</v>
      </c>
      <c r="J8" s="51">
        <f>'0558'!N8</f>
        <v>54.02298850574713</v>
      </c>
      <c r="K8" s="51">
        <f>'0658'!N8</f>
        <v>55.5984555984556</v>
      </c>
      <c r="L8" s="51">
        <f>'0758'!N8</f>
        <v>55.42635658914728</v>
      </c>
      <c r="M8" s="51">
        <f>'0858'!N8</f>
        <v>55.294117647058826</v>
      </c>
      <c r="N8" s="51">
        <f>'0958'!N8</f>
        <v>55.68627450980392</v>
      </c>
      <c r="O8" t="s">
        <v>78</v>
      </c>
    </row>
    <row r="9" spans="1:15" ht="14.25">
      <c r="A9" s="9" t="s">
        <v>28</v>
      </c>
      <c r="B9" s="47" t="s">
        <v>29</v>
      </c>
      <c r="C9" s="51">
        <f>'1057'!N9</f>
        <v>29.430379746835445</v>
      </c>
      <c r="D9" s="51">
        <f>'1157'!N9</f>
        <v>48.881789137380196</v>
      </c>
      <c r="E9" s="55">
        <f>'1257'!N9</f>
        <v>58.38323353293413</v>
      </c>
      <c r="F9" s="51">
        <f>'0158'!N9</f>
        <v>62.874251497005986</v>
      </c>
      <c r="G9" s="51">
        <f>'0258'!N9</f>
        <v>67.16867469879519</v>
      </c>
      <c r="H9" s="51">
        <f>'0358'!N9</f>
        <v>77.71084337349397</v>
      </c>
      <c r="I9" s="51">
        <f>'0458'!N9</f>
        <v>79.6969696969697</v>
      </c>
      <c r="J9" s="51">
        <f>'0558'!N9</f>
        <v>81.34556574923548</v>
      </c>
      <c r="K9" s="51">
        <f>'0658'!N9</f>
        <v>82.6625386996904</v>
      </c>
      <c r="L9" s="51">
        <f>'0758'!N9</f>
        <v>3</v>
      </c>
      <c r="M9" s="51">
        <f>'0858'!N9</f>
        <v>86.60130718954248</v>
      </c>
      <c r="N9" s="51">
        <f>'0958'!N9</f>
        <v>88.66666666666667</v>
      </c>
      <c r="O9" t="s">
        <v>78</v>
      </c>
    </row>
    <row r="10" spans="1:15" ht="14.25">
      <c r="A10" s="9" t="s">
        <v>30</v>
      </c>
      <c r="B10" s="47" t="s">
        <v>31</v>
      </c>
      <c r="C10" s="51">
        <f>'1057'!N10</f>
        <v>11.410788381742739</v>
      </c>
      <c r="D10" s="51">
        <f>'1157'!N10</f>
        <v>27.12215320910973</v>
      </c>
      <c r="E10" s="55">
        <f>'1257'!N10</f>
        <v>38.33017077798861</v>
      </c>
      <c r="F10" s="51">
        <f>'0158'!N10</f>
        <v>42.585551330798474</v>
      </c>
      <c r="G10" s="51">
        <f>'0258'!N10</f>
        <v>44.74187380497132</v>
      </c>
      <c r="H10" s="51">
        <f>'0358'!N10</f>
        <v>45.21072796934866</v>
      </c>
      <c r="I10" s="51">
        <f>'0458'!N10</f>
        <v>46.36015325670498</v>
      </c>
      <c r="J10" s="51">
        <f>'0558'!N10</f>
        <v>47.02495201535509</v>
      </c>
      <c r="K10" s="51">
        <f>'0658'!N10</f>
        <v>48.07692307692308</v>
      </c>
      <c r="L10" s="51">
        <f>'0758'!N10</f>
        <v>48.46153846153846</v>
      </c>
      <c r="M10" s="51">
        <f>'0858'!N10</f>
        <v>61.078998073217726</v>
      </c>
      <c r="N10" s="51">
        <f>'0958'!N10</f>
        <v>69.57364341085271</v>
      </c>
      <c r="O10" t="s">
        <v>78</v>
      </c>
    </row>
    <row r="11" spans="1:15" ht="14.25">
      <c r="A11" s="9" t="s">
        <v>32</v>
      </c>
      <c r="B11" s="47" t="s">
        <v>33</v>
      </c>
      <c r="C11" s="51">
        <f>'1057'!N11</f>
        <v>31.615120274914087</v>
      </c>
      <c r="D11" s="51">
        <f>'1157'!N11</f>
        <v>42.465753424657535</v>
      </c>
      <c r="E11" s="55">
        <f>'1257'!N11</f>
        <v>46.075085324232084</v>
      </c>
      <c r="F11" s="51">
        <f>'0158'!N11</f>
        <v>47.45762711864407</v>
      </c>
      <c r="G11" s="51">
        <f>'0258'!N11</f>
        <v>48.10996563573883</v>
      </c>
      <c r="H11" s="51">
        <f>'0358'!N11</f>
        <v>48.45360824742268</v>
      </c>
      <c r="I11" s="51">
        <f>'0458'!N11</f>
        <v>48.797250859106526</v>
      </c>
      <c r="J11" s="51">
        <f>'0558'!N11</f>
        <v>49.13494809688581</v>
      </c>
      <c r="K11" s="51">
        <f>'0658'!N11</f>
        <v>51.041666666666664</v>
      </c>
      <c r="L11" s="51">
        <f>'0758'!N11</f>
        <v>51.041666666666664</v>
      </c>
      <c r="M11" s="51">
        <f>'0858'!N11</f>
        <v>53.68421052631579</v>
      </c>
      <c r="N11" s="51">
        <f>'0958'!N11</f>
        <v>53.71024734982333</v>
      </c>
      <c r="O11" t="s">
        <v>78</v>
      </c>
    </row>
    <row r="12" spans="1:15" ht="14.25">
      <c r="A12" s="9" t="s">
        <v>34</v>
      </c>
      <c r="B12" s="47" t="s">
        <v>35</v>
      </c>
      <c r="C12" s="51">
        <f>'1057'!N12</f>
        <v>22.365591397849464</v>
      </c>
      <c r="D12" s="51">
        <f>'1157'!N12</f>
        <v>33.12236286919831</v>
      </c>
      <c r="E12" s="55">
        <f>'1257'!N12</f>
        <v>37.34177215189873</v>
      </c>
      <c r="F12" s="51">
        <f>'0158'!N12</f>
        <v>41.92139737991266</v>
      </c>
      <c r="G12" s="51">
        <f>'0258'!N12</f>
        <v>50.22321428571429</v>
      </c>
      <c r="H12" s="51">
        <f>'0358'!N12</f>
        <v>57.27069351230425</v>
      </c>
      <c r="I12" s="51">
        <f>'0458'!N12</f>
        <v>57.432432432432435</v>
      </c>
      <c r="J12" s="51">
        <f>'0558'!N12</f>
        <v>58.21917808219178</v>
      </c>
      <c r="K12" s="51">
        <f>'0658'!N12</f>
        <v>59.26773455377574</v>
      </c>
      <c r="L12" s="51">
        <f>'0758'!N12</f>
        <v>59.26773455377574</v>
      </c>
      <c r="M12" s="51">
        <f>'0858'!N12</f>
        <v>65.27777777777779</v>
      </c>
      <c r="N12" s="51">
        <f>'0958'!N12</f>
        <v>65.74074074074075</v>
      </c>
      <c r="O12" t="s">
        <v>78</v>
      </c>
    </row>
    <row r="13" spans="1:15" ht="14.25">
      <c r="A13" s="9" t="s">
        <v>36</v>
      </c>
      <c r="B13" s="47" t="s">
        <v>37</v>
      </c>
      <c r="C13" s="51">
        <f>'1057'!N13</f>
        <v>6.392694063926941</v>
      </c>
      <c r="D13" s="51">
        <f>'1157'!N13</f>
        <v>10.045662100456621</v>
      </c>
      <c r="E13" s="55">
        <f>'1257'!N13</f>
        <v>22.831050228310502</v>
      </c>
      <c r="F13" s="51">
        <f>'0158'!N13</f>
        <v>27.586206896551722</v>
      </c>
      <c r="G13" s="51">
        <f>'0258'!N13</f>
        <v>28.32618025751073</v>
      </c>
      <c r="H13" s="51">
        <f>'0358'!N13</f>
        <v>29.184549356223176</v>
      </c>
      <c r="I13" s="51">
        <f>'0458'!N13</f>
        <v>29.613733905579398</v>
      </c>
      <c r="J13" s="51">
        <f>'0558'!N13</f>
        <v>30.17241379310345</v>
      </c>
      <c r="K13" s="51">
        <f>'0658'!N13</f>
        <v>29.78723404255319</v>
      </c>
      <c r="L13" s="51">
        <f>'0758'!N13</f>
        <v>29.66101694915254</v>
      </c>
      <c r="M13" s="51">
        <f>'0858'!N13</f>
        <v>31.57894736842105</v>
      </c>
      <c r="N13" s="51">
        <f>'0958'!N13</f>
        <v>32.44444444444444</v>
      </c>
      <c r="O13" t="s">
        <v>78</v>
      </c>
    </row>
    <row r="14" spans="1:15" ht="14.25">
      <c r="A14" s="9" t="s">
        <v>38</v>
      </c>
      <c r="B14" s="47" t="s">
        <v>39</v>
      </c>
      <c r="C14" s="51">
        <f>'1057'!N14</f>
        <v>28.225806451612907</v>
      </c>
      <c r="D14" s="51">
        <f>'1157'!N14</f>
        <v>41.935483870967744</v>
      </c>
      <c r="E14" s="55">
        <f>'1257'!N14</f>
        <v>45.16129032258064</v>
      </c>
      <c r="F14" s="51">
        <f>'0158'!N14</f>
        <v>50.806451612903224</v>
      </c>
      <c r="G14" s="51">
        <f>'0258'!N14</f>
        <v>53.2258064516129</v>
      </c>
      <c r="H14" s="51">
        <f>'0358'!N14</f>
        <v>54.09836065573771</v>
      </c>
      <c r="I14" s="51">
        <f>'0458'!N14</f>
        <v>54.09836065573771</v>
      </c>
      <c r="J14" s="51">
        <f>'0558'!N14</f>
        <v>55.73770491803278</v>
      </c>
      <c r="K14" s="51">
        <f>'0658'!N14</f>
        <v>58.19672131147541</v>
      </c>
      <c r="L14" s="51">
        <f>'0758'!N14</f>
        <v>61.15702479338842</v>
      </c>
      <c r="M14" s="51">
        <f>'0858'!N14</f>
        <v>63.33333333333333</v>
      </c>
      <c r="N14" s="51">
        <f>'0958'!N14</f>
        <v>64.16666666666667</v>
      </c>
      <c r="O14" t="s">
        <v>78</v>
      </c>
    </row>
    <row r="15" spans="1:15" ht="14.25">
      <c r="A15" s="9" t="s">
        <v>40</v>
      </c>
      <c r="B15" s="47" t="s">
        <v>41</v>
      </c>
      <c r="C15" s="51">
        <f>'1057'!N15</f>
        <v>22.171945701357465</v>
      </c>
      <c r="D15" s="51">
        <f>'1157'!N15</f>
        <v>43.24324324324324</v>
      </c>
      <c r="E15" s="55">
        <f>'1257'!N15</f>
        <v>53.75</v>
      </c>
      <c r="F15" s="51">
        <f>'0158'!N15</f>
        <v>68.29268292682927</v>
      </c>
      <c r="G15" s="51">
        <f>'0258'!N15</f>
        <v>74.01960784313727</v>
      </c>
      <c r="H15" s="51">
        <f>'0358'!N15</f>
        <v>75.74257425742574</v>
      </c>
      <c r="I15" s="51">
        <f>'0458'!N15</f>
        <v>76.11940298507463</v>
      </c>
      <c r="J15" s="51">
        <f>'0558'!N15</f>
        <v>76.5</v>
      </c>
      <c r="K15" s="51">
        <f>'0658'!N15</f>
        <v>78.89447236180904</v>
      </c>
      <c r="L15" s="51">
        <f>'0758'!N15</f>
        <v>78.89447236180904</v>
      </c>
      <c r="M15" s="51">
        <f>'0858'!N15</f>
        <v>83.58974358974359</v>
      </c>
      <c r="N15" s="51">
        <f>'0958'!N15</f>
        <v>84.61538461538461</v>
      </c>
      <c r="O15" t="s">
        <v>78</v>
      </c>
    </row>
    <row r="16" spans="1:15" ht="14.25">
      <c r="A16" s="9" t="s">
        <v>42</v>
      </c>
      <c r="B16" s="47" t="s">
        <v>43</v>
      </c>
      <c r="C16" s="51">
        <f>'1057'!N16</f>
        <v>18.085106382978726</v>
      </c>
      <c r="D16" s="51">
        <f>'1157'!N16</f>
        <v>31.150442477876105</v>
      </c>
      <c r="E16" s="55">
        <f>'1257'!N16</f>
        <v>34.172661870503596</v>
      </c>
      <c r="F16" s="51">
        <f>'0158'!N16</f>
        <v>36.66061705989111</v>
      </c>
      <c r="G16" s="51">
        <f>'0258'!N16</f>
        <v>37.98165137614679</v>
      </c>
      <c r="H16" s="51">
        <f>'0358'!N16</f>
        <v>39.743589743589745</v>
      </c>
      <c r="I16" s="51">
        <f>'0458'!N16</f>
        <v>40.70631970260223</v>
      </c>
      <c r="J16" s="51">
        <f>'0558'!N16</f>
        <v>41.58790170132325</v>
      </c>
      <c r="K16" s="51">
        <f>'0658'!N16</f>
        <v>43.18181818181818</v>
      </c>
      <c r="L16" s="51">
        <f>'0758'!N16</f>
        <v>43.07400379506641</v>
      </c>
      <c r="M16" s="51">
        <f>'0858'!N16</f>
        <v>43.346007604562736</v>
      </c>
      <c r="N16" s="51">
        <f>'0958'!N16</f>
        <v>43.73795761078998</v>
      </c>
      <c r="O16" t="s">
        <v>78</v>
      </c>
    </row>
    <row r="17" spans="1:15" ht="14.25">
      <c r="A17" s="9" t="s">
        <v>44</v>
      </c>
      <c r="B17" s="47" t="s">
        <v>45</v>
      </c>
      <c r="C17" s="51">
        <f>'1057'!N17</f>
        <v>27.77777777777778</v>
      </c>
      <c r="D17" s="51">
        <f>'1157'!N17</f>
        <v>34.90566037735849</v>
      </c>
      <c r="E17" s="55">
        <f>'1257'!N17</f>
        <v>42.45283018867924</v>
      </c>
      <c r="F17" s="51">
        <f>'0158'!N17</f>
        <v>48.113207547169814</v>
      </c>
      <c r="G17" s="51">
        <f>'0258'!N17</f>
        <v>51.886792452830186</v>
      </c>
      <c r="H17" s="51">
        <f>'0358'!N17</f>
        <v>53.333333333333336</v>
      </c>
      <c r="I17" s="51">
        <f>'0458'!N17</f>
        <v>54.285714285714285</v>
      </c>
      <c r="J17" s="51">
        <f>'0558'!N17</f>
        <v>54.285714285714285</v>
      </c>
      <c r="K17" s="51">
        <f>'0658'!N17</f>
        <v>54.807692307692314</v>
      </c>
      <c r="L17" s="51">
        <f>'0758'!N17</f>
        <v>54.807692307692314</v>
      </c>
      <c r="M17" s="51">
        <f>'0858'!N17</f>
        <v>54.807692307692314</v>
      </c>
      <c r="N17" s="51">
        <f>'0958'!N17</f>
        <v>57.692307692307686</v>
      </c>
      <c r="O17" t="s">
        <v>78</v>
      </c>
    </row>
    <row r="18" spans="1:15" ht="14.25">
      <c r="A18" s="9" t="s">
        <v>46</v>
      </c>
      <c r="B18" s="47" t="s">
        <v>47</v>
      </c>
      <c r="C18" s="51">
        <f>'1057'!N18</f>
        <v>14.788732394366196</v>
      </c>
      <c r="D18" s="51">
        <f>'1157'!N18</f>
        <v>21.768707482993197</v>
      </c>
      <c r="E18" s="55">
        <f>'1257'!N18</f>
        <v>33.108108108108105</v>
      </c>
      <c r="F18" s="51">
        <f>'0158'!N18</f>
        <v>38.88888888888889</v>
      </c>
      <c r="G18" s="51">
        <f>'0258'!N18</f>
        <v>55.24475524475524</v>
      </c>
      <c r="H18" s="51">
        <f>'0358'!N18</f>
        <v>55.24475524475524</v>
      </c>
      <c r="I18" s="51">
        <f>'0458'!N18</f>
        <v>58.04195804195804</v>
      </c>
      <c r="J18" s="51">
        <f>'0558'!N18</f>
        <v>67.83216783216784</v>
      </c>
      <c r="K18" s="51">
        <f>'0658'!N18</f>
        <v>67.3913043478261</v>
      </c>
      <c r="L18" s="51">
        <f>'0758'!N18</f>
        <v>68.11594202898551</v>
      </c>
      <c r="M18" s="51">
        <f>'0858'!N18</f>
        <v>69.62962962962963</v>
      </c>
      <c r="N18" s="51">
        <f>'0958'!N18</f>
        <v>69.62962962962963</v>
      </c>
      <c r="O18" t="s">
        <v>78</v>
      </c>
    </row>
    <row r="19" spans="1:15" ht="14.25">
      <c r="A19" s="9" t="s">
        <v>48</v>
      </c>
      <c r="B19" s="47" t="s">
        <v>49</v>
      </c>
      <c r="C19" s="51">
        <f>'1057'!N19</f>
        <v>15.31791907514451</v>
      </c>
      <c r="D19" s="51">
        <f>'1157'!N19</f>
        <v>28.650137741046834</v>
      </c>
      <c r="E19" s="55">
        <f>'1257'!N19</f>
        <v>32.86908077994429</v>
      </c>
      <c r="F19" s="51">
        <f>'0158'!N19</f>
        <v>34.5821325648415</v>
      </c>
      <c r="G19" s="51">
        <f>'0258'!N19</f>
        <v>37.60932944606414</v>
      </c>
      <c r="H19" s="51">
        <f>'0358'!N19</f>
        <v>38.70967741935484</v>
      </c>
      <c r="I19" s="51">
        <f>'0458'!N19</f>
        <v>39.589442815249264</v>
      </c>
      <c r="J19" s="51">
        <f>'0558'!N19</f>
        <v>40.17595307917888</v>
      </c>
      <c r="K19" s="51">
        <f>'0658'!N19</f>
        <v>43.529411764705884</v>
      </c>
      <c r="L19" s="51">
        <f>'0758'!N19</f>
        <v>43.8235294117647</v>
      </c>
      <c r="M19" s="51">
        <f>'0858'!N19</f>
        <v>45.72271386430678</v>
      </c>
      <c r="N19" s="51">
        <f>'0958'!N19</f>
        <v>46.58753709198813</v>
      </c>
      <c r="O19" t="s">
        <v>78</v>
      </c>
    </row>
    <row r="20" spans="1:15" ht="14.25">
      <c r="A20" s="21" t="s">
        <v>50</v>
      </c>
      <c r="B20" s="48" t="s">
        <v>51</v>
      </c>
      <c r="C20" s="51">
        <f>'1057'!N20</f>
        <v>13.32312404287902</v>
      </c>
      <c r="D20" s="51">
        <f>'1157'!N20</f>
        <v>27.02312138728324</v>
      </c>
      <c r="E20" s="55">
        <f>'1257'!N20</f>
        <v>35.158501440922194</v>
      </c>
      <c r="F20" s="51">
        <f>'0158'!N20</f>
        <v>39.280575539568346</v>
      </c>
      <c r="G20" s="51">
        <f>'0258'!N20</f>
        <v>42.20314735336195</v>
      </c>
      <c r="H20" s="51">
        <f>'0358'!N20</f>
        <v>45</v>
      </c>
      <c r="I20" s="51">
        <f>'0458'!N20</f>
        <v>46.57142857142857</v>
      </c>
      <c r="J20" s="51">
        <f>'0558'!N20</f>
        <v>47.134670487106014</v>
      </c>
      <c r="K20" s="51">
        <f>'0658'!N20</f>
        <v>49.92805755395683</v>
      </c>
      <c r="L20" s="51">
        <f>'0758'!N20</f>
        <v>50</v>
      </c>
      <c r="M20" s="51">
        <f>'0858'!N20</f>
        <v>50.720461095100866</v>
      </c>
      <c r="N20" s="51">
        <f>'0958'!N20</f>
        <v>51.01156069364162</v>
      </c>
      <c r="O20" t="s">
        <v>78</v>
      </c>
    </row>
    <row r="21" spans="1:15" ht="14.25">
      <c r="A21" s="21" t="s">
        <v>52</v>
      </c>
      <c r="B21" s="48" t="s">
        <v>53</v>
      </c>
      <c r="C21" s="51">
        <f>'1057'!N21</f>
        <v>11.44186046511628</v>
      </c>
      <c r="D21" s="51">
        <f>'1157'!N21</f>
        <v>26.3986013986014</v>
      </c>
      <c r="E21" s="55">
        <f>'1257'!N21</f>
        <v>33.5387323943662</v>
      </c>
      <c r="F21" s="51">
        <f>'0158'!N21</f>
        <v>37.05673758865248</v>
      </c>
      <c r="G21" s="51">
        <f>'0258'!N21</f>
        <v>39.73094170403588</v>
      </c>
      <c r="H21" s="51">
        <f>'0358'!N21</f>
        <v>41.891891891891895</v>
      </c>
      <c r="I21" s="51">
        <f>'0458'!N21</f>
        <v>43.11594202898551</v>
      </c>
      <c r="J21" s="51">
        <f>'0558'!N21</f>
        <v>43.60834088848595</v>
      </c>
      <c r="K21" s="51">
        <f>'0658'!N21</f>
        <v>45.3382084095064</v>
      </c>
      <c r="L21" s="51">
        <f>'0758'!N21</f>
        <v>45.51282051282051</v>
      </c>
      <c r="M21" s="51">
        <f>'0858'!N21</f>
        <v>46.68508287292818</v>
      </c>
      <c r="N21" s="51">
        <f>'0958'!N21</f>
        <v>46.95571955719557</v>
      </c>
      <c r="O21" t="s">
        <v>78</v>
      </c>
    </row>
    <row r="22" spans="1:15" ht="14.25">
      <c r="A22" s="21" t="s">
        <v>54</v>
      </c>
      <c r="B22" s="48" t="s">
        <v>55</v>
      </c>
      <c r="C22" s="51">
        <f>'1057'!N22</f>
        <v>13.063763608087092</v>
      </c>
      <c r="D22" s="51">
        <f>'1157'!N22</f>
        <v>26.025236593059937</v>
      </c>
      <c r="E22" s="55">
        <f>'1257'!N22</f>
        <v>32.79742765273312</v>
      </c>
      <c r="F22" s="51">
        <f>'0158'!N22</f>
        <v>35.36</v>
      </c>
      <c r="G22" s="51">
        <f>'0258'!N22</f>
        <v>37.19412724306688</v>
      </c>
      <c r="H22" s="51">
        <f>'0358'!N22</f>
        <v>38.640132669983416</v>
      </c>
      <c r="I22" s="51">
        <f>'0458'!N22</f>
        <v>39.5</v>
      </c>
      <c r="J22" s="51">
        <f>'0558'!N22</f>
        <v>39.800995024875625</v>
      </c>
      <c r="K22" s="51">
        <f>'0658'!N22</f>
        <v>40.77181208053691</v>
      </c>
      <c r="L22" s="51">
        <f>'0758'!N22</f>
        <v>41.008403361344534</v>
      </c>
      <c r="M22" s="51">
        <f>'0858'!N22</f>
        <v>41.51260504201681</v>
      </c>
      <c r="N22" s="51">
        <f>'0958'!N22</f>
        <v>41.51260504201681</v>
      </c>
      <c r="O22" t="s">
        <v>78</v>
      </c>
    </row>
    <row r="23" spans="1:15" ht="14.25">
      <c r="A23" s="21" t="s">
        <v>56</v>
      </c>
      <c r="B23" s="48" t="s">
        <v>57</v>
      </c>
      <c r="C23" s="56">
        <f>'1057'!N23</f>
        <v>3.7122969837587005</v>
      </c>
      <c r="D23" s="56">
        <f>'1157'!N23</f>
        <v>9.30232558139535</v>
      </c>
      <c r="E23" s="57">
        <f>'1257'!N23</f>
        <v>12.260967379077616</v>
      </c>
      <c r="F23" s="56">
        <f>'0158'!N23</f>
        <v>14.752252252252251</v>
      </c>
      <c r="G23" s="56">
        <f>'0258'!N23</f>
        <v>16.271186440677965</v>
      </c>
      <c r="H23" s="56">
        <f>'0358'!N23</f>
        <v>17.485714285714284</v>
      </c>
      <c r="I23" s="56">
        <f>'0458'!N23</f>
        <v>18.337129840546698</v>
      </c>
      <c r="J23" s="56">
        <f>'0558'!N23</f>
        <v>19.27023945267959</v>
      </c>
      <c r="K23" s="56">
        <f>'0658'!N23</f>
        <v>21.68396770472895</v>
      </c>
      <c r="L23" s="56">
        <f>'0758'!N23</f>
        <v>21.939953810623557</v>
      </c>
      <c r="M23" s="56">
        <f>'0858'!N23</f>
        <v>22.170900692840647</v>
      </c>
      <c r="N23" s="56">
        <f>'0958'!N23</f>
        <v>23.22053675612602</v>
      </c>
      <c r="O23" t="s">
        <v>78</v>
      </c>
    </row>
    <row r="24" spans="1:15" ht="14.25">
      <c r="A24" s="23" t="s">
        <v>58</v>
      </c>
      <c r="B24" s="49" t="s">
        <v>59</v>
      </c>
      <c r="C24" s="51">
        <f>'1057'!N24</f>
        <v>9.970238095238097</v>
      </c>
      <c r="D24" s="51">
        <f>'1157'!N24</f>
        <v>19.148936170212767</v>
      </c>
      <c r="E24" s="55">
        <f>'1257'!N24</f>
        <v>25.03793626707132</v>
      </c>
      <c r="F24" s="51">
        <f>'0158'!N24</f>
        <v>26.52439024390244</v>
      </c>
      <c r="G24" s="51">
        <f>'0258'!N24</f>
        <v>27.370030581039757</v>
      </c>
      <c r="H24" s="51">
        <f>'0358'!N24</f>
        <v>29.738058551617875</v>
      </c>
      <c r="I24" s="51">
        <f>'0458'!N24</f>
        <v>30.877742946708466</v>
      </c>
      <c r="J24" s="51">
        <f>'0558'!N24</f>
        <v>31.818181818181817</v>
      </c>
      <c r="K24" s="51">
        <f>'0658'!N24</f>
        <v>32.9153605015674</v>
      </c>
      <c r="L24" s="51">
        <f>'0758'!N24</f>
        <v>33.22884012539185</v>
      </c>
      <c r="M24" s="51">
        <f>'0858'!N24</f>
        <v>33.594976452119305</v>
      </c>
      <c r="N24" s="51">
        <f>'0958'!N24</f>
        <v>34.22712933753943</v>
      </c>
      <c r="O24" t="s">
        <v>78</v>
      </c>
    </row>
    <row r="25" spans="1:15" ht="14.25">
      <c r="A25" s="26">
        <v>77684</v>
      </c>
      <c r="B25" s="47" t="s">
        <v>60</v>
      </c>
      <c r="C25" s="51">
        <f>'1057'!N25</f>
        <v>18.51851851851852</v>
      </c>
      <c r="D25" s="51">
        <f>'1157'!N25</f>
        <v>25.116279069767444</v>
      </c>
      <c r="E25" s="55">
        <f>'1257'!N25</f>
        <v>28.37209302325581</v>
      </c>
      <c r="F25" s="51">
        <f>'0158'!N25</f>
        <v>30.8411214953271</v>
      </c>
      <c r="G25" s="51">
        <f>'0258'!N25</f>
        <v>32.22748815165877</v>
      </c>
      <c r="H25" s="51">
        <f>'0358'!N25</f>
        <v>34.12322274881517</v>
      </c>
      <c r="I25" s="51">
        <f>'0458'!N25</f>
        <v>36.018957345971565</v>
      </c>
      <c r="J25" s="51">
        <f>'0558'!N25</f>
        <v>38.862559241706165</v>
      </c>
      <c r="K25" s="51">
        <f>'0658'!N25</f>
        <v>41.42857142857143</v>
      </c>
      <c r="L25" s="51">
        <f>'0758'!N25</f>
        <v>41.42857142857143</v>
      </c>
      <c r="M25" s="51">
        <f>'0858'!N25</f>
        <v>42.65402843601896</v>
      </c>
      <c r="N25" s="51">
        <f>'0958'!N25</f>
        <v>44.339622641509436</v>
      </c>
      <c r="O25" t="s">
        <v>78</v>
      </c>
    </row>
    <row r="26" spans="1:15" ht="14.25">
      <c r="A26" s="27">
        <v>99745</v>
      </c>
      <c r="B26" s="48" t="s">
        <v>61</v>
      </c>
      <c r="C26" s="51">
        <f>'1057'!N26</f>
        <v>6.150583244962885</v>
      </c>
      <c r="D26" s="51">
        <f>'1157'!N26</f>
        <v>26.01880877742947</v>
      </c>
      <c r="E26" s="55">
        <f>'1257'!N26</f>
        <v>40.14522821576764</v>
      </c>
      <c r="F26" s="51">
        <f>'0158'!N26</f>
        <v>51.716961498439126</v>
      </c>
      <c r="G26" s="51">
        <f>'0258'!N26</f>
        <v>67.75898520084567</v>
      </c>
      <c r="H26" s="51">
        <f>'0358'!N26</f>
        <v>93.64224137931035</v>
      </c>
      <c r="I26" s="51">
        <f>'0458'!N26</f>
        <v>94.9244060475162</v>
      </c>
      <c r="J26" s="51">
        <f>'0558'!N26</f>
        <v>94.8108108108108</v>
      </c>
      <c r="K26" s="51">
        <f>'0658'!N26</f>
        <v>94.77124183006535</v>
      </c>
      <c r="L26" s="51">
        <f>'0758'!N26</f>
        <v>94.77124183006535</v>
      </c>
      <c r="M26" s="51">
        <f>'0858'!N26</f>
        <v>94.77124183006535</v>
      </c>
      <c r="N26" s="51">
        <f>'0958'!N26</f>
        <v>94.86899563318777</v>
      </c>
      <c r="O26" t="s">
        <v>78</v>
      </c>
    </row>
    <row r="27" spans="1:15" ht="14.25">
      <c r="A27" s="52" t="s">
        <v>74</v>
      </c>
      <c r="B27" s="28" t="s">
        <v>63</v>
      </c>
      <c r="C27" s="58">
        <f>'1057'!N27</f>
        <v>9.302805280528052</v>
      </c>
      <c r="D27" s="58">
        <f>'1157'!N27</f>
        <v>22.426693629929222</v>
      </c>
      <c r="E27" s="59">
        <f>'1257'!N27</f>
        <v>30.016116035455276</v>
      </c>
      <c r="F27" s="58">
        <f>'0158'!N27</f>
        <v>34.60528972339996</v>
      </c>
      <c r="G27" s="58">
        <f>'0258'!N27</f>
        <v>39.29153094462541</v>
      </c>
      <c r="H27" s="58">
        <f>'0358'!N27</f>
        <v>45.79650565262076</v>
      </c>
      <c r="I27" s="58">
        <f>'0458'!N27</f>
        <v>46.966570367313246</v>
      </c>
      <c r="J27" s="58">
        <f>'0558'!N27</f>
        <v>47.46077621800165</v>
      </c>
      <c r="K27" s="58">
        <f>'0658'!N27</f>
        <v>48.96006655574043</v>
      </c>
      <c r="L27" s="58">
        <f>'0758'!N27</f>
        <v>49.135956693733085</v>
      </c>
      <c r="M27" s="58">
        <f>'0858'!N27</f>
        <v>49.66638865721434</v>
      </c>
      <c r="N27" s="58">
        <f>'0958'!N27</f>
        <v>50.104646295521135</v>
      </c>
      <c r="O27" t="s">
        <v>78</v>
      </c>
    </row>
    <row r="28" spans="1:15" ht="14.25">
      <c r="A28" s="53" t="s">
        <v>75</v>
      </c>
      <c r="B28" s="33" t="s">
        <v>64</v>
      </c>
      <c r="C28" s="58">
        <f>'1057'!N28</f>
        <v>22.612962584338582</v>
      </c>
      <c r="D28" s="58">
        <f>'1157'!N28</f>
        <v>35.79568579568579</v>
      </c>
      <c r="E28" s="58">
        <f>'1257'!N28</f>
        <v>42.66479099678457</v>
      </c>
      <c r="F28" s="58">
        <f>'0158'!N28</f>
        <v>46.61914460285133</v>
      </c>
      <c r="G28" s="58">
        <f>'0258'!N28</f>
        <v>51.028806584362144</v>
      </c>
      <c r="H28" s="58">
        <f>'0358'!N28</f>
        <v>53.485005170630814</v>
      </c>
      <c r="I28" s="58">
        <f>'0458'!N28</f>
        <v>54.3266237808674</v>
      </c>
      <c r="J28" s="58">
        <f>'0558'!N28</f>
        <v>55.365344467640924</v>
      </c>
      <c r="K28" s="58">
        <f>'0658'!N28</f>
        <v>56.834381551362675</v>
      </c>
      <c r="L28" s="58">
        <f>'0758'!N28</f>
        <v>56.99895068205666</v>
      </c>
      <c r="M28" s="58">
        <f>'0858'!N28</f>
        <v>60.228959084163655</v>
      </c>
      <c r="N28" s="58">
        <f>'0958'!N28</f>
        <v>62.004264392324096</v>
      </c>
      <c r="O28" t="s">
        <v>78</v>
      </c>
    </row>
    <row r="29" spans="1:15" ht="15" thickBot="1">
      <c r="A29" s="53" t="s">
        <v>76</v>
      </c>
      <c r="B29" s="34" t="s">
        <v>65</v>
      </c>
      <c r="C29" s="58">
        <f>'1057'!N29</f>
        <v>15.987267686620804</v>
      </c>
      <c r="D29" s="58">
        <f>'1157'!N29</f>
        <v>29.09017141697941</v>
      </c>
      <c r="E29" s="58">
        <f>'1257'!N29</f>
        <v>36.34808853118712</v>
      </c>
      <c r="F29" s="58">
        <f>'0158'!N29</f>
        <v>40.58602859170638</v>
      </c>
      <c r="G29" s="58">
        <f>'0258'!N29</f>
        <v>45.12893982808023</v>
      </c>
      <c r="H29" s="58">
        <f>'0358'!N29</f>
        <v>49.628865979381445</v>
      </c>
      <c r="I29" s="58">
        <f>'0458'!N29</f>
        <v>50.63631660631144</v>
      </c>
      <c r="J29" s="58">
        <f>'0558'!N29</f>
        <v>51.390907203653725</v>
      </c>
      <c r="K29" s="58">
        <f>'0658'!N29</f>
        <v>52.88160367508874</v>
      </c>
      <c r="L29" s="58">
        <f>'0758'!N29</f>
        <v>53.051839464882946</v>
      </c>
      <c r="M29" s="58">
        <f>'0858'!N29</f>
        <v>54.90381583096815</v>
      </c>
      <c r="N29" s="58">
        <f>'0958'!N29</f>
        <v>55.999155048584704</v>
      </c>
      <c r="O29" t="s">
        <v>78</v>
      </c>
    </row>
    <row r="53" ht="14.25">
      <c r="B53" t="s">
        <v>77</v>
      </c>
    </row>
    <row r="75" s="62" customFormat="1" ht="14.25"/>
    <row r="76" s="62" customFormat="1" ht="14.25"/>
    <row r="77" s="62" customFormat="1" ht="14.25"/>
    <row r="78" s="62" customFormat="1" ht="14.25"/>
    <row r="79" s="62" customFormat="1" ht="14.25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pane xSplit="2" ySplit="2" topLeftCell="I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3" sqref="O3:O26"/>
    </sheetView>
  </sheetViews>
  <sheetFormatPr defaultColWidth="9.00390625" defaultRowHeight="14.25"/>
  <cols>
    <col min="2" max="2" width="48.125" style="0" customWidth="1"/>
    <col min="15" max="15" width="15.25390625" style="0" customWidth="1"/>
    <col min="16" max="16" width="12.625" style="0" customWidth="1"/>
    <col min="246" max="246" width="48.125" style="0" customWidth="1"/>
  </cols>
  <sheetData>
    <row r="1" spans="1:13" ht="18.75" customHeight="1" thickBot="1">
      <c r="A1" s="1" t="s">
        <v>0</v>
      </c>
      <c r="D1" t="s">
        <v>1</v>
      </c>
      <c r="G1" t="s">
        <v>2</v>
      </c>
      <c r="J1" t="s">
        <v>3</v>
      </c>
      <c r="M1" t="s">
        <v>4</v>
      </c>
    </row>
    <row r="2" spans="1:15" ht="75.75" customHeight="1">
      <c r="A2" s="2" t="s">
        <v>5</v>
      </c>
      <c r="B2" s="3" t="s">
        <v>6</v>
      </c>
      <c r="C2" s="4" t="s">
        <v>7</v>
      </c>
      <c r="D2" s="4" t="s">
        <v>8</v>
      </c>
      <c r="E2" s="4" t="s">
        <v>9</v>
      </c>
      <c r="F2" s="5" t="s">
        <v>10</v>
      </c>
      <c r="G2" s="5" t="s">
        <v>11</v>
      </c>
      <c r="H2" s="5" t="s">
        <v>9</v>
      </c>
      <c r="I2" s="6" t="s">
        <v>12</v>
      </c>
      <c r="J2" s="6" t="s">
        <v>13</v>
      </c>
      <c r="K2" s="6" t="s">
        <v>9</v>
      </c>
      <c r="L2" s="7" t="s">
        <v>14</v>
      </c>
      <c r="M2" s="7" t="s">
        <v>15</v>
      </c>
      <c r="N2" s="7" t="s">
        <v>9</v>
      </c>
      <c r="O2" s="8" t="s">
        <v>80</v>
      </c>
    </row>
    <row r="3" spans="1:15" ht="18.75" customHeight="1">
      <c r="A3" s="9" t="s">
        <v>16</v>
      </c>
      <c r="B3" s="10" t="s">
        <v>17</v>
      </c>
      <c r="C3" s="11">
        <v>24</v>
      </c>
      <c r="D3" s="11">
        <v>13</v>
      </c>
      <c r="E3" s="12">
        <f>D3/C3*100</f>
        <v>54.166666666666664</v>
      </c>
      <c r="F3" s="13">
        <v>15</v>
      </c>
      <c r="G3" s="13">
        <v>7</v>
      </c>
      <c r="H3" s="14">
        <f>G3/F3*100</f>
        <v>46.666666666666664</v>
      </c>
      <c r="I3" s="15">
        <v>83</v>
      </c>
      <c r="J3" s="15">
        <v>41</v>
      </c>
      <c r="K3" s="16">
        <f>J3/I3*100</f>
        <v>49.39759036144578</v>
      </c>
      <c r="L3" s="17">
        <f>SUM(C3,F3,I3)</f>
        <v>122</v>
      </c>
      <c r="M3" s="17">
        <f>SUM(D3,G3,J3)</f>
        <v>61</v>
      </c>
      <c r="N3" s="63">
        <f>M3/L3*100</f>
        <v>50</v>
      </c>
      <c r="O3" s="60">
        <f>IF(N3&gt;60,1,0)</f>
        <v>0</v>
      </c>
    </row>
    <row r="4" spans="1:15" ht="18.75" customHeight="1">
      <c r="A4" s="9" t="s">
        <v>18</v>
      </c>
      <c r="B4" s="10" t="s">
        <v>19</v>
      </c>
      <c r="C4" s="11">
        <v>25</v>
      </c>
      <c r="D4" s="11">
        <v>9</v>
      </c>
      <c r="E4" s="12">
        <f aca="true" t="shared" si="0" ref="E4:E29">D4/C4*100</f>
        <v>36</v>
      </c>
      <c r="F4" s="13">
        <v>26</v>
      </c>
      <c r="G4" s="13">
        <v>11</v>
      </c>
      <c r="H4" s="14">
        <f aca="true" t="shared" si="1" ref="H4:H29">G4/F4*100</f>
        <v>42.30769230769231</v>
      </c>
      <c r="I4" s="15">
        <v>89</v>
      </c>
      <c r="J4" s="15">
        <v>40</v>
      </c>
      <c r="K4" s="16">
        <f aca="true" t="shared" si="2" ref="K4:K29">J4/I4*100</f>
        <v>44.9438202247191</v>
      </c>
      <c r="L4" s="17">
        <f aca="true" t="shared" si="3" ref="L4:M24">SUM(C4,F4,I4)</f>
        <v>140</v>
      </c>
      <c r="M4" s="17">
        <f t="shared" si="3"/>
        <v>60</v>
      </c>
      <c r="N4" s="18">
        <f aca="true" t="shared" si="4" ref="N4:N29">M4/L4*100</f>
        <v>42.857142857142854</v>
      </c>
      <c r="O4" s="60">
        <f aca="true" t="shared" si="5" ref="O4:O26">IF(N4&gt;60,1,0)</f>
        <v>0</v>
      </c>
    </row>
    <row r="5" spans="1:15" ht="18.75" customHeight="1">
      <c r="A5" s="9" t="s">
        <v>20</v>
      </c>
      <c r="B5" s="10" t="s">
        <v>21</v>
      </c>
      <c r="C5" s="11">
        <v>43</v>
      </c>
      <c r="D5" s="11">
        <v>22</v>
      </c>
      <c r="E5" s="12">
        <f t="shared" si="0"/>
        <v>51.162790697674424</v>
      </c>
      <c r="F5" s="13">
        <v>67</v>
      </c>
      <c r="G5" s="13">
        <v>37</v>
      </c>
      <c r="H5" s="14">
        <f t="shared" si="1"/>
        <v>55.223880597014926</v>
      </c>
      <c r="I5" s="15">
        <v>266</v>
      </c>
      <c r="J5" s="15">
        <v>113</v>
      </c>
      <c r="K5" s="16">
        <f t="shared" si="2"/>
        <v>42.4812030075188</v>
      </c>
      <c r="L5" s="17">
        <f t="shared" si="3"/>
        <v>376</v>
      </c>
      <c r="M5" s="17">
        <f t="shared" si="3"/>
        <v>172</v>
      </c>
      <c r="N5" s="18">
        <f t="shared" si="4"/>
        <v>45.744680851063826</v>
      </c>
      <c r="O5" s="60">
        <f t="shared" si="5"/>
        <v>0</v>
      </c>
    </row>
    <row r="6" spans="1:15" ht="18.75" customHeight="1">
      <c r="A6" s="9" t="s">
        <v>22</v>
      </c>
      <c r="B6" s="10" t="s">
        <v>23</v>
      </c>
      <c r="C6" s="11">
        <v>21</v>
      </c>
      <c r="D6" s="11">
        <v>4</v>
      </c>
      <c r="E6" s="12">
        <f t="shared" si="0"/>
        <v>19.047619047619047</v>
      </c>
      <c r="F6" s="13">
        <v>41</v>
      </c>
      <c r="G6" s="13">
        <v>18</v>
      </c>
      <c r="H6" s="14">
        <f t="shared" si="1"/>
        <v>43.90243902439025</v>
      </c>
      <c r="I6" s="15">
        <v>246</v>
      </c>
      <c r="J6" s="15">
        <v>96</v>
      </c>
      <c r="K6" s="16">
        <f t="shared" si="2"/>
        <v>39.02439024390244</v>
      </c>
      <c r="L6" s="17">
        <f t="shared" si="3"/>
        <v>308</v>
      </c>
      <c r="M6" s="17">
        <f t="shared" si="3"/>
        <v>118</v>
      </c>
      <c r="N6" s="18">
        <f t="shared" si="4"/>
        <v>38.311688311688314</v>
      </c>
      <c r="O6" s="60">
        <f t="shared" si="5"/>
        <v>0</v>
      </c>
    </row>
    <row r="7" spans="1:15" ht="18.75" customHeight="1">
      <c r="A7" s="9" t="s">
        <v>24</v>
      </c>
      <c r="B7" s="10" t="s">
        <v>25</v>
      </c>
      <c r="C7" s="11">
        <v>18</v>
      </c>
      <c r="D7" s="11">
        <v>5</v>
      </c>
      <c r="E7" s="12">
        <f t="shared" si="0"/>
        <v>27.77777777777778</v>
      </c>
      <c r="F7" s="13">
        <v>25</v>
      </c>
      <c r="G7" s="13">
        <v>11</v>
      </c>
      <c r="H7" s="14">
        <f t="shared" si="1"/>
        <v>44</v>
      </c>
      <c r="I7" s="15">
        <v>128</v>
      </c>
      <c r="J7" s="15">
        <v>89</v>
      </c>
      <c r="K7" s="16">
        <f t="shared" si="2"/>
        <v>69.53125</v>
      </c>
      <c r="L7" s="17">
        <f t="shared" si="3"/>
        <v>171</v>
      </c>
      <c r="M7" s="17">
        <f t="shared" si="3"/>
        <v>105</v>
      </c>
      <c r="N7" s="63">
        <f t="shared" si="4"/>
        <v>61.40350877192983</v>
      </c>
      <c r="O7" s="68">
        <f t="shared" si="5"/>
        <v>1</v>
      </c>
    </row>
    <row r="8" spans="1:15" ht="18.75" customHeight="1">
      <c r="A8" s="9" t="s">
        <v>26</v>
      </c>
      <c r="B8" s="10" t="s">
        <v>27</v>
      </c>
      <c r="C8" s="11">
        <v>57</v>
      </c>
      <c r="D8" s="11">
        <v>21</v>
      </c>
      <c r="E8" s="12">
        <f t="shared" si="0"/>
        <v>36.84210526315789</v>
      </c>
      <c r="F8" s="13">
        <v>38</v>
      </c>
      <c r="G8" s="13">
        <v>8</v>
      </c>
      <c r="H8" s="14">
        <f t="shared" si="1"/>
        <v>21.052631578947366</v>
      </c>
      <c r="I8" s="15">
        <v>179</v>
      </c>
      <c r="J8" s="15">
        <v>76</v>
      </c>
      <c r="K8" s="16">
        <f t="shared" si="2"/>
        <v>42.45810055865922</v>
      </c>
      <c r="L8" s="17">
        <f t="shared" si="3"/>
        <v>274</v>
      </c>
      <c r="M8" s="17">
        <f t="shared" si="3"/>
        <v>105</v>
      </c>
      <c r="N8" s="18">
        <f t="shared" si="4"/>
        <v>38.32116788321168</v>
      </c>
      <c r="O8" s="60">
        <f t="shared" si="5"/>
        <v>0</v>
      </c>
    </row>
    <row r="9" spans="1:15" ht="18.75" customHeight="1">
      <c r="A9" s="9" t="s">
        <v>28</v>
      </c>
      <c r="B9" s="10" t="s">
        <v>29</v>
      </c>
      <c r="C9" s="11">
        <v>13</v>
      </c>
      <c r="D9" s="11">
        <v>7</v>
      </c>
      <c r="E9" s="12">
        <f t="shared" si="0"/>
        <v>53.84615384615385</v>
      </c>
      <c r="F9" s="13">
        <v>82</v>
      </c>
      <c r="G9" s="13">
        <v>52</v>
      </c>
      <c r="H9" s="14">
        <f t="shared" si="1"/>
        <v>63.41463414634146</v>
      </c>
      <c r="I9" s="15">
        <v>218</v>
      </c>
      <c r="J9" s="15">
        <v>94</v>
      </c>
      <c r="K9" s="16">
        <f t="shared" si="2"/>
        <v>43.11926605504588</v>
      </c>
      <c r="L9" s="17">
        <f t="shared" si="3"/>
        <v>313</v>
      </c>
      <c r="M9" s="17">
        <f t="shared" si="3"/>
        <v>153</v>
      </c>
      <c r="N9" s="18">
        <f t="shared" si="4"/>
        <v>48.881789137380196</v>
      </c>
      <c r="O9" s="60">
        <f t="shared" si="5"/>
        <v>0</v>
      </c>
    </row>
    <row r="10" spans="1:15" ht="18.75" customHeight="1">
      <c r="A10" s="9" t="s">
        <v>30</v>
      </c>
      <c r="B10" s="10" t="s">
        <v>31</v>
      </c>
      <c r="C10" s="11">
        <v>67</v>
      </c>
      <c r="D10" s="11">
        <v>19</v>
      </c>
      <c r="E10" s="12">
        <f t="shared" si="0"/>
        <v>28.35820895522388</v>
      </c>
      <c r="F10" s="13">
        <v>64</v>
      </c>
      <c r="G10" s="13">
        <v>24</v>
      </c>
      <c r="H10" s="14">
        <f t="shared" si="1"/>
        <v>37.5</v>
      </c>
      <c r="I10" s="15">
        <v>352</v>
      </c>
      <c r="J10" s="15">
        <v>88</v>
      </c>
      <c r="K10" s="16">
        <f t="shared" si="2"/>
        <v>25</v>
      </c>
      <c r="L10" s="17">
        <f t="shared" si="3"/>
        <v>483</v>
      </c>
      <c r="M10" s="17">
        <f t="shared" si="3"/>
        <v>131</v>
      </c>
      <c r="N10" s="18">
        <f t="shared" si="4"/>
        <v>27.12215320910973</v>
      </c>
      <c r="O10" s="60">
        <f t="shared" si="5"/>
        <v>0</v>
      </c>
    </row>
    <row r="11" spans="1:15" ht="18.75" customHeight="1">
      <c r="A11" s="9" t="s">
        <v>32</v>
      </c>
      <c r="B11" s="10" t="s">
        <v>33</v>
      </c>
      <c r="C11" s="11">
        <v>42</v>
      </c>
      <c r="D11" s="11">
        <v>18</v>
      </c>
      <c r="E11" s="12">
        <f t="shared" si="0"/>
        <v>42.857142857142854</v>
      </c>
      <c r="F11" s="13">
        <v>61</v>
      </c>
      <c r="G11" s="13">
        <v>29</v>
      </c>
      <c r="H11" s="14">
        <f t="shared" si="1"/>
        <v>47.540983606557376</v>
      </c>
      <c r="I11" s="15">
        <v>189</v>
      </c>
      <c r="J11" s="15">
        <v>77</v>
      </c>
      <c r="K11" s="16">
        <f t="shared" si="2"/>
        <v>40.74074074074074</v>
      </c>
      <c r="L11" s="17">
        <f t="shared" si="3"/>
        <v>292</v>
      </c>
      <c r="M11" s="17">
        <f t="shared" si="3"/>
        <v>124</v>
      </c>
      <c r="N11" s="18">
        <f t="shared" si="4"/>
        <v>42.465753424657535</v>
      </c>
      <c r="O11" s="60">
        <f t="shared" si="5"/>
        <v>0</v>
      </c>
    </row>
    <row r="12" spans="1:15" ht="18.75" customHeight="1">
      <c r="A12" s="9" t="s">
        <v>34</v>
      </c>
      <c r="B12" s="10" t="s">
        <v>35</v>
      </c>
      <c r="C12" s="11">
        <v>30</v>
      </c>
      <c r="D12" s="11">
        <v>5</v>
      </c>
      <c r="E12" s="12">
        <f t="shared" si="0"/>
        <v>16.666666666666664</v>
      </c>
      <c r="F12" s="13">
        <v>76</v>
      </c>
      <c r="G12" s="13">
        <v>31</v>
      </c>
      <c r="H12" s="14">
        <f t="shared" si="1"/>
        <v>40.78947368421053</v>
      </c>
      <c r="I12" s="15">
        <v>368</v>
      </c>
      <c r="J12" s="15">
        <v>121</v>
      </c>
      <c r="K12" s="16">
        <f t="shared" si="2"/>
        <v>32.880434782608695</v>
      </c>
      <c r="L12" s="17">
        <f t="shared" si="3"/>
        <v>474</v>
      </c>
      <c r="M12" s="17">
        <f t="shared" si="3"/>
        <v>157</v>
      </c>
      <c r="N12" s="18">
        <f t="shared" si="4"/>
        <v>33.12236286919831</v>
      </c>
      <c r="O12" s="60">
        <f t="shared" si="5"/>
        <v>0</v>
      </c>
    </row>
    <row r="13" spans="1:15" ht="18.75" customHeight="1">
      <c r="A13" s="9" t="s">
        <v>36</v>
      </c>
      <c r="B13" s="10" t="s">
        <v>37</v>
      </c>
      <c r="C13" s="11">
        <v>34</v>
      </c>
      <c r="D13" s="11">
        <v>4</v>
      </c>
      <c r="E13" s="12">
        <f t="shared" si="0"/>
        <v>11.76470588235294</v>
      </c>
      <c r="F13" s="13">
        <v>44</v>
      </c>
      <c r="G13" s="13">
        <v>10</v>
      </c>
      <c r="H13" s="14">
        <f t="shared" si="1"/>
        <v>22.727272727272727</v>
      </c>
      <c r="I13" s="15">
        <v>141</v>
      </c>
      <c r="J13" s="15">
        <v>8</v>
      </c>
      <c r="K13" s="16">
        <f t="shared" si="2"/>
        <v>5.673758865248227</v>
      </c>
      <c r="L13" s="17">
        <f t="shared" si="3"/>
        <v>219</v>
      </c>
      <c r="M13" s="17">
        <f t="shared" si="3"/>
        <v>22</v>
      </c>
      <c r="N13" s="64">
        <f t="shared" si="4"/>
        <v>10.045662100456621</v>
      </c>
      <c r="O13" s="60">
        <f t="shared" si="5"/>
        <v>0</v>
      </c>
    </row>
    <row r="14" spans="1:15" ht="18.75" customHeight="1">
      <c r="A14" s="9" t="s">
        <v>38</v>
      </c>
      <c r="B14" s="10" t="s">
        <v>39</v>
      </c>
      <c r="C14" s="11">
        <v>15</v>
      </c>
      <c r="D14" s="11">
        <v>4</v>
      </c>
      <c r="E14" s="12">
        <f t="shared" si="0"/>
        <v>26.666666666666668</v>
      </c>
      <c r="F14" s="13">
        <v>7</v>
      </c>
      <c r="G14" s="13">
        <v>3</v>
      </c>
      <c r="H14" s="14">
        <f t="shared" si="1"/>
        <v>42.857142857142854</v>
      </c>
      <c r="I14" s="15">
        <v>102</v>
      </c>
      <c r="J14" s="15">
        <v>45</v>
      </c>
      <c r="K14" s="16">
        <f t="shared" si="2"/>
        <v>44.11764705882353</v>
      </c>
      <c r="L14" s="17">
        <f t="shared" si="3"/>
        <v>124</v>
      </c>
      <c r="M14" s="17">
        <f t="shared" si="3"/>
        <v>52</v>
      </c>
      <c r="N14" s="18">
        <f t="shared" si="4"/>
        <v>41.935483870967744</v>
      </c>
      <c r="O14" s="60">
        <f t="shared" si="5"/>
        <v>0</v>
      </c>
    </row>
    <row r="15" spans="1:15" ht="18.75" customHeight="1">
      <c r="A15" s="9" t="s">
        <v>40</v>
      </c>
      <c r="B15" s="10" t="s">
        <v>41</v>
      </c>
      <c r="C15" s="11">
        <v>15</v>
      </c>
      <c r="D15" s="11">
        <v>8</v>
      </c>
      <c r="E15" s="12">
        <f t="shared" si="0"/>
        <v>53.333333333333336</v>
      </c>
      <c r="F15" s="13">
        <v>35</v>
      </c>
      <c r="G15" s="13">
        <v>19</v>
      </c>
      <c r="H15" s="14">
        <f t="shared" si="1"/>
        <v>54.285714285714285</v>
      </c>
      <c r="I15" s="15">
        <v>172</v>
      </c>
      <c r="J15" s="15">
        <v>69</v>
      </c>
      <c r="K15" s="16">
        <f t="shared" si="2"/>
        <v>40.116279069767444</v>
      </c>
      <c r="L15" s="17">
        <f t="shared" si="3"/>
        <v>222</v>
      </c>
      <c r="M15" s="17">
        <f t="shared" si="3"/>
        <v>96</v>
      </c>
      <c r="N15" s="18">
        <f t="shared" si="4"/>
        <v>43.24324324324324</v>
      </c>
      <c r="O15" s="60">
        <f t="shared" si="5"/>
        <v>0</v>
      </c>
    </row>
    <row r="16" spans="1:15" ht="18.75" customHeight="1">
      <c r="A16" s="9" t="s">
        <v>42</v>
      </c>
      <c r="B16" s="10" t="s">
        <v>43</v>
      </c>
      <c r="C16" s="11">
        <v>50</v>
      </c>
      <c r="D16" s="11">
        <v>11</v>
      </c>
      <c r="E16" s="12">
        <f t="shared" si="0"/>
        <v>22</v>
      </c>
      <c r="F16" s="13">
        <v>143</v>
      </c>
      <c r="G16" s="13">
        <v>60</v>
      </c>
      <c r="H16" s="14">
        <f t="shared" si="1"/>
        <v>41.95804195804196</v>
      </c>
      <c r="I16" s="15">
        <v>372</v>
      </c>
      <c r="J16" s="15">
        <v>105</v>
      </c>
      <c r="K16" s="16">
        <f t="shared" si="2"/>
        <v>28.225806451612907</v>
      </c>
      <c r="L16" s="17">
        <f t="shared" si="3"/>
        <v>565</v>
      </c>
      <c r="M16" s="17">
        <f t="shared" si="3"/>
        <v>176</v>
      </c>
      <c r="N16" s="18">
        <f t="shared" si="4"/>
        <v>31.150442477876105</v>
      </c>
      <c r="O16" s="60">
        <f t="shared" si="5"/>
        <v>0</v>
      </c>
    </row>
    <row r="17" spans="1:15" ht="18.75" customHeight="1">
      <c r="A17" s="9" t="s">
        <v>44</v>
      </c>
      <c r="B17" s="10" t="s">
        <v>45</v>
      </c>
      <c r="C17" s="11">
        <v>30</v>
      </c>
      <c r="D17" s="11">
        <v>11</v>
      </c>
      <c r="E17" s="12">
        <f t="shared" si="0"/>
        <v>36.666666666666664</v>
      </c>
      <c r="F17" s="13">
        <v>13</v>
      </c>
      <c r="G17" s="13">
        <v>10</v>
      </c>
      <c r="H17" s="14">
        <f t="shared" si="1"/>
        <v>76.92307692307693</v>
      </c>
      <c r="I17" s="15">
        <v>63</v>
      </c>
      <c r="J17" s="15">
        <v>16</v>
      </c>
      <c r="K17" s="16">
        <f t="shared" si="2"/>
        <v>25.396825396825395</v>
      </c>
      <c r="L17" s="17">
        <f t="shared" si="3"/>
        <v>106</v>
      </c>
      <c r="M17" s="17">
        <f t="shared" si="3"/>
        <v>37</v>
      </c>
      <c r="N17" s="18">
        <f t="shared" si="4"/>
        <v>34.90566037735849</v>
      </c>
      <c r="O17" s="60">
        <f t="shared" si="5"/>
        <v>0</v>
      </c>
    </row>
    <row r="18" spans="1:15" ht="18.75" customHeight="1">
      <c r="A18" s="9" t="s">
        <v>46</v>
      </c>
      <c r="B18" s="10" t="s">
        <v>47</v>
      </c>
      <c r="C18" s="11">
        <v>17</v>
      </c>
      <c r="D18" s="11">
        <v>4</v>
      </c>
      <c r="E18" s="12">
        <f t="shared" si="0"/>
        <v>23.52941176470588</v>
      </c>
      <c r="F18" s="13">
        <v>30</v>
      </c>
      <c r="G18" s="13">
        <v>10</v>
      </c>
      <c r="H18" s="14">
        <f t="shared" si="1"/>
        <v>33.33333333333333</v>
      </c>
      <c r="I18" s="15">
        <v>100</v>
      </c>
      <c r="J18" s="15">
        <v>18</v>
      </c>
      <c r="K18" s="16">
        <f t="shared" si="2"/>
        <v>18</v>
      </c>
      <c r="L18" s="17">
        <f t="shared" si="3"/>
        <v>147</v>
      </c>
      <c r="M18" s="17">
        <f t="shared" si="3"/>
        <v>32</v>
      </c>
      <c r="N18" s="18">
        <f t="shared" si="4"/>
        <v>21.768707482993197</v>
      </c>
      <c r="O18" s="60">
        <f t="shared" si="5"/>
        <v>0</v>
      </c>
    </row>
    <row r="19" spans="1:15" ht="18.75" customHeight="1">
      <c r="A19" s="9" t="s">
        <v>48</v>
      </c>
      <c r="B19" s="10" t="s">
        <v>49</v>
      </c>
      <c r="C19" s="11">
        <v>35</v>
      </c>
      <c r="D19" s="11">
        <v>7</v>
      </c>
      <c r="E19" s="12">
        <f t="shared" si="0"/>
        <v>20</v>
      </c>
      <c r="F19" s="13">
        <v>81</v>
      </c>
      <c r="G19" s="13">
        <v>27</v>
      </c>
      <c r="H19" s="14">
        <f t="shared" si="1"/>
        <v>33.33333333333333</v>
      </c>
      <c r="I19" s="15">
        <v>247</v>
      </c>
      <c r="J19" s="15">
        <v>70</v>
      </c>
      <c r="K19" s="16">
        <f t="shared" si="2"/>
        <v>28.34008097165992</v>
      </c>
      <c r="L19" s="17">
        <f t="shared" si="3"/>
        <v>363</v>
      </c>
      <c r="M19" s="17">
        <f t="shared" si="3"/>
        <v>104</v>
      </c>
      <c r="N19" s="18">
        <f t="shared" si="4"/>
        <v>28.650137741046834</v>
      </c>
      <c r="O19" s="60">
        <f t="shared" si="5"/>
        <v>0</v>
      </c>
    </row>
    <row r="20" spans="1:15" ht="18.75" customHeight="1">
      <c r="A20" s="21" t="s">
        <v>50</v>
      </c>
      <c r="B20" s="22" t="s">
        <v>51</v>
      </c>
      <c r="C20" s="11">
        <v>77</v>
      </c>
      <c r="D20" s="11">
        <v>11</v>
      </c>
      <c r="E20" s="12">
        <f t="shared" si="0"/>
        <v>14.285714285714285</v>
      </c>
      <c r="F20" s="13">
        <v>181</v>
      </c>
      <c r="G20" s="13">
        <v>52</v>
      </c>
      <c r="H20" s="14">
        <f t="shared" si="1"/>
        <v>28.7292817679558</v>
      </c>
      <c r="I20" s="15">
        <v>434</v>
      </c>
      <c r="J20" s="15">
        <v>124</v>
      </c>
      <c r="K20" s="16">
        <f t="shared" si="2"/>
        <v>28.57142857142857</v>
      </c>
      <c r="L20" s="17">
        <f t="shared" si="3"/>
        <v>692</v>
      </c>
      <c r="M20" s="17">
        <f t="shared" si="3"/>
        <v>187</v>
      </c>
      <c r="N20" s="18">
        <f t="shared" si="4"/>
        <v>27.02312138728324</v>
      </c>
      <c r="O20" s="60">
        <f t="shared" si="5"/>
        <v>0</v>
      </c>
    </row>
    <row r="21" spans="1:15" ht="18.75" customHeight="1">
      <c r="A21" s="21" t="s">
        <v>52</v>
      </c>
      <c r="B21" s="22" t="s">
        <v>53</v>
      </c>
      <c r="C21" s="11">
        <v>101</v>
      </c>
      <c r="D21" s="11">
        <v>16</v>
      </c>
      <c r="E21" s="12">
        <f t="shared" si="0"/>
        <v>15.841584158415841</v>
      </c>
      <c r="F21" s="13">
        <v>300</v>
      </c>
      <c r="G21" s="13">
        <v>119</v>
      </c>
      <c r="H21" s="14">
        <f t="shared" si="1"/>
        <v>39.666666666666664</v>
      </c>
      <c r="I21" s="15">
        <v>743</v>
      </c>
      <c r="J21" s="15">
        <v>167</v>
      </c>
      <c r="K21" s="16">
        <f t="shared" si="2"/>
        <v>22.476446837146703</v>
      </c>
      <c r="L21" s="17">
        <f t="shared" si="3"/>
        <v>1144</v>
      </c>
      <c r="M21" s="17">
        <f t="shared" si="3"/>
        <v>302</v>
      </c>
      <c r="N21" s="18">
        <f t="shared" si="4"/>
        <v>26.3986013986014</v>
      </c>
      <c r="O21" s="60">
        <f t="shared" si="5"/>
        <v>0</v>
      </c>
    </row>
    <row r="22" spans="1:15" ht="18.75" customHeight="1">
      <c r="A22" s="21" t="s">
        <v>54</v>
      </c>
      <c r="B22" s="22" t="s">
        <v>55</v>
      </c>
      <c r="C22" s="11">
        <v>55</v>
      </c>
      <c r="D22" s="11">
        <v>7</v>
      </c>
      <c r="E22" s="12">
        <f t="shared" si="0"/>
        <v>12.727272727272727</v>
      </c>
      <c r="F22" s="13">
        <v>153</v>
      </c>
      <c r="G22" s="13">
        <v>52</v>
      </c>
      <c r="H22" s="14">
        <f t="shared" si="1"/>
        <v>33.98692810457516</v>
      </c>
      <c r="I22" s="15">
        <v>426</v>
      </c>
      <c r="J22" s="15">
        <v>106</v>
      </c>
      <c r="K22" s="16">
        <f t="shared" si="2"/>
        <v>24.88262910798122</v>
      </c>
      <c r="L22" s="17">
        <f t="shared" si="3"/>
        <v>634</v>
      </c>
      <c r="M22" s="17">
        <f t="shared" si="3"/>
        <v>165</v>
      </c>
      <c r="N22" s="18">
        <f t="shared" si="4"/>
        <v>26.025236593059937</v>
      </c>
      <c r="O22" s="60">
        <f t="shared" si="5"/>
        <v>0</v>
      </c>
    </row>
    <row r="23" spans="1:15" ht="18.75" customHeight="1">
      <c r="A23" s="21" t="s">
        <v>56</v>
      </c>
      <c r="B23" s="22" t="s">
        <v>57</v>
      </c>
      <c r="C23" s="11">
        <v>125</v>
      </c>
      <c r="D23" s="11">
        <v>6</v>
      </c>
      <c r="E23" s="45">
        <f t="shared" si="0"/>
        <v>4.8</v>
      </c>
      <c r="F23" s="13">
        <v>164</v>
      </c>
      <c r="G23" s="13">
        <v>23</v>
      </c>
      <c r="H23" s="45">
        <f t="shared" si="1"/>
        <v>14.02439024390244</v>
      </c>
      <c r="I23" s="15">
        <v>571</v>
      </c>
      <c r="J23" s="15">
        <v>51</v>
      </c>
      <c r="K23" s="45">
        <f t="shared" si="2"/>
        <v>8.93169877408056</v>
      </c>
      <c r="L23" s="17">
        <f t="shared" si="3"/>
        <v>860</v>
      </c>
      <c r="M23" s="17">
        <f t="shared" si="3"/>
        <v>80</v>
      </c>
      <c r="N23" s="45">
        <f t="shared" si="4"/>
        <v>9.30232558139535</v>
      </c>
      <c r="O23" s="60">
        <f t="shared" si="5"/>
        <v>0</v>
      </c>
    </row>
    <row r="24" spans="1:15" ht="18.75" customHeight="1">
      <c r="A24" s="23" t="s">
        <v>58</v>
      </c>
      <c r="B24" s="24" t="s">
        <v>59</v>
      </c>
      <c r="C24" s="25">
        <v>42</v>
      </c>
      <c r="D24" s="25">
        <v>7</v>
      </c>
      <c r="E24" s="12">
        <f t="shared" si="0"/>
        <v>16.666666666666664</v>
      </c>
      <c r="F24" s="13">
        <v>159</v>
      </c>
      <c r="G24" s="13">
        <v>43</v>
      </c>
      <c r="H24" s="14">
        <f t="shared" si="1"/>
        <v>27.044025157232703</v>
      </c>
      <c r="I24" s="15">
        <v>457</v>
      </c>
      <c r="J24" s="15">
        <v>76</v>
      </c>
      <c r="K24" s="16">
        <f t="shared" si="2"/>
        <v>16.630196936542667</v>
      </c>
      <c r="L24" s="17">
        <f t="shared" si="3"/>
        <v>658</v>
      </c>
      <c r="M24" s="17">
        <f t="shared" si="3"/>
        <v>126</v>
      </c>
      <c r="N24" s="18">
        <f t="shared" si="4"/>
        <v>19.148936170212767</v>
      </c>
      <c r="O24" s="60">
        <f t="shared" si="5"/>
        <v>0</v>
      </c>
    </row>
    <row r="25" spans="1:15" ht="18.75" customHeight="1">
      <c r="A25" s="26">
        <v>77684</v>
      </c>
      <c r="B25" s="10" t="s">
        <v>60</v>
      </c>
      <c r="C25" s="11">
        <v>23</v>
      </c>
      <c r="D25" s="11">
        <v>3</v>
      </c>
      <c r="E25" s="12">
        <f t="shared" si="0"/>
        <v>13.043478260869565</v>
      </c>
      <c r="F25" s="13">
        <v>51</v>
      </c>
      <c r="G25" s="13">
        <v>13</v>
      </c>
      <c r="H25" s="14">
        <f t="shared" si="1"/>
        <v>25.49019607843137</v>
      </c>
      <c r="I25" s="15">
        <v>141</v>
      </c>
      <c r="J25" s="15">
        <v>38</v>
      </c>
      <c r="K25" s="16">
        <f t="shared" si="2"/>
        <v>26.95035460992908</v>
      </c>
      <c r="L25" s="17">
        <f>SUM(C25,F25,I25)</f>
        <v>215</v>
      </c>
      <c r="M25" s="17">
        <f>SUM(D25,G25,J25)</f>
        <v>54</v>
      </c>
      <c r="N25" s="18">
        <f t="shared" si="4"/>
        <v>25.116279069767444</v>
      </c>
      <c r="O25" s="60">
        <f t="shared" si="5"/>
        <v>0</v>
      </c>
    </row>
    <row r="26" spans="1:16" ht="18.75" customHeight="1">
      <c r="A26" s="27">
        <v>99745</v>
      </c>
      <c r="B26" s="22" t="s">
        <v>61</v>
      </c>
      <c r="C26" s="11">
        <v>116</v>
      </c>
      <c r="D26" s="11">
        <v>29</v>
      </c>
      <c r="E26" s="12">
        <f t="shared" si="0"/>
        <v>25</v>
      </c>
      <c r="F26" s="13">
        <v>219</v>
      </c>
      <c r="G26" s="13">
        <v>56</v>
      </c>
      <c r="H26" s="14">
        <f t="shared" si="1"/>
        <v>25.570776255707763</v>
      </c>
      <c r="I26" s="15">
        <v>622</v>
      </c>
      <c r="J26" s="15">
        <v>164</v>
      </c>
      <c r="K26" s="16">
        <f t="shared" si="2"/>
        <v>26.366559485530544</v>
      </c>
      <c r="L26" s="17">
        <f>SUM(C26,F26,I26)</f>
        <v>957</v>
      </c>
      <c r="M26" s="17">
        <f>SUM(D26,G26,J26)</f>
        <v>249</v>
      </c>
      <c r="N26" s="18">
        <f t="shared" si="4"/>
        <v>26.01880877742947</v>
      </c>
      <c r="O26" s="60">
        <f t="shared" si="5"/>
        <v>0</v>
      </c>
      <c r="P26" t="s">
        <v>73</v>
      </c>
    </row>
    <row r="27" spans="2:18" ht="18.75" customHeight="1">
      <c r="B27" s="28" t="s">
        <v>79</v>
      </c>
      <c r="C27" s="29">
        <f>SUM(C20:C24,C26)</f>
        <v>516</v>
      </c>
      <c r="D27" s="29">
        <f>SUM(D20:D24,D26)</f>
        <v>76</v>
      </c>
      <c r="E27" s="30">
        <f t="shared" si="0"/>
        <v>14.728682170542637</v>
      </c>
      <c r="F27" s="31">
        <f>SUM(F20:F24,F26)</f>
        <v>1176</v>
      </c>
      <c r="G27" s="31">
        <f>SUM(G20:G24,G26)</f>
        <v>345</v>
      </c>
      <c r="H27" s="32">
        <f t="shared" si="1"/>
        <v>29.336734693877553</v>
      </c>
      <c r="I27" s="31">
        <f>SUM(I20:I24,I26)</f>
        <v>3253</v>
      </c>
      <c r="J27" s="31">
        <f>SUM(J20:J24,J26)</f>
        <v>688</v>
      </c>
      <c r="K27" s="32">
        <f t="shared" si="2"/>
        <v>21.14970796188134</v>
      </c>
      <c r="L27" s="31">
        <f>SUM(L20:L24,L26)</f>
        <v>4945</v>
      </c>
      <c r="M27" s="31">
        <f>SUM(M20:M24,M26)</f>
        <v>1109</v>
      </c>
      <c r="N27" s="32">
        <f t="shared" si="4"/>
        <v>22.426693629929222</v>
      </c>
      <c r="O27" s="31">
        <f>SUM(O20:O24,O26)</f>
        <v>0</v>
      </c>
      <c r="Q27" s="65">
        <v>47301</v>
      </c>
      <c r="R27" s="66">
        <f>L27/Q27*100</f>
        <v>10.454324432887253</v>
      </c>
    </row>
    <row r="28" spans="2:18" ht="18.75" customHeight="1">
      <c r="B28" s="33" t="s">
        <v>64</v>
      </c>
      <c r="C28" s="31">
        <f>SUM(C3:C18,C19,C25)</f>
        <v>559</v>
      </c>
      <c r="D28" s="31">
        <f>SUM(D3:D18,D19,D25)</f>
        <v>175</v>
      </c>
      <c r="E28" s="32">
        <f t="shared" si="0"/>
        <v>31.305903398926656</v>
      </c>
      <c r="F28" s="31">
        <f>SUM(F3:F18,F19,F25)</f>
        <v>899</v>
      </c>
      <c r="G28" s="31">
        <f>SUM(G3:G18,G19,G25)</f>
        <v>380</v>
      </c>
      <c r="H28" s="32">
        <f t="shared" si="1"/>
        <v>42.269187986651836</v>
      </c>
      <c r="I28" s="31">
        <f>SUM(I3:I18,I19,I25)</f>
        <v>3456</v>
      </c>
      <c r="J28" s="31">
        <f>SUM(J3:J18,J19,J25)</f>
        <v>1204</v>
      </c>
      <c r="K28" s="32">
        <f t="shared" si="2"/>
        <v>34.83796296296296</v>
      </c>
      <c r="L28" s="31">
        <f>SUM(L3:L18,L19,L25)</f>
        <v>4914</v>
      </c>
      <c r="M28" s="31">
        <f>SUM(M3:M18,M19,M25)</f>
        <v>1759</v>
      </c>
      <c r="N28" s="32">
        <f t="shared" si="4"/>
        <v>35.79568579568579</v>
      </c>
      <c r="O28" s="31">
        <f>SUM(O3:O18,O19,O25)</f>
        <v>1</v>
      </c>
      <c r="Q28" s="65">
        <v>96751</v>
      </c>
      <c r="R28" s="66">
        <f>L28/Q28*100</f>
        <v>5.079017271139316</v>
      </c>
    </row>
    <row r="29" spans="2:18" ht="18.75" customHeight="1" thickBot="1">
      <c r="B29" s="34" t="s">
        <v>65</v>
      </c>
      <c r="C29" s="35">
        <f>SUM(C27:C28)</f>
        <v>1075</v>
      </c>
      <c r="D29" s="35">
        <f>SUM(D27:D28)</f>
        <v>251</v>
      </c>
      <c r="E29" s="36">
        <f t="shared" si="0"/>
        <v>23.348837209302324</v>
      </c>
      <c r="F29" s="35">
        <f>SUM(F27:F28)</f>
        <v>2075</v>
      </c>
      <c r="G29" s="35">
        <f>SUM(G27:G28)</f>
        <v>725</v>
      </c>
      <c r="H29" s="36">
        <f t="shared" si="1"/>
        <v>34.93975903614458</v>
      </c>
      <c r="I29" s="35">
        <f>SUM(I27:I28)</f>
        <v>6709</v>
      </c>
      <c r="J29" s="35">
        <f>SUM(J27:J28)</f>
        <v>1892</v>
      </c>
      <c r="K29" s="36">
        <f t="shared" si="2"/>
        <v>28.200924131763305</v>
      </c>
      <c r="L29" s="35">
        <f>SUM(L27:L28)</f>
        <v>9859</v>
      </c>
      <c r="M29" s="35">
        <f>SUM(M27:M28)</f>
        <v>2868</v>
      </c>
      <c r="N29" s="36">
        <f t="shared" si="4"/>
        <v>29.09017141697941</v>
      </c>
      <c r="O29" s="35">
        <f>SUM(O27:O28)</f>
        <v>1</v>
      </c>
      <c r="Q29" s="65">
        <v>144052</v>
      </c>
      <c r="R29" s="66">
        <f>L29/Q29*100</f>
        <v>6.8440563129980845</v>
      </c>
    </row>
    <row r="30" ht="18.75" customHeight="1"/>
    <row r="31" ht="18.75" customHeight="1" thickBot="1"/>
    <row r="32" spans="2:4" ht="18.75" customHeight="1">
      <c r="B32" s="37" t="s">
        <v>66</v>
      </c>
      <c r="C32" s="38">
        <v>6</v>
      </c>
      <c r="D32" s="39" t="s">
        <v>67</v>
      </c>
    </row>
    <row r="33" spans="2:4" ht="41.25" customHeight="1">
      <c r="B33" s="40" t="s">
        <v>82</v>
      </c>
      <c r="C33" s="20">
        <f>O27</f>
        <v>0</v>
      </c>
      <c r="D33" s="41" t="s">
        <v>67</v>
      </c>
    </row>
    <row r="34" spans="2:4" ht="18.75" customHeight="1" thickBot="1">
      <c r="B34" s="42" t="s">
        <v>9</v>
      </c>
      <c r="C34" s="43">
        <f>C33/C32*100</f>
        <v>0</v>
      </c>
      <c r="D34" s="44"/>
    </row>
    <row r="35" spans="2:4" ht="18.75" customHeight="1">
      <c r="B35" s="37" t="s">
        <v>69</v>
      </c>
      <c r="C35" s="38">
        <v>18</v>
      </c>
      <c r="D35" s="39" t="s">
        <v>67</v>
      </c>
    </row>
    <row r="36" spans="2:4" ht="47.25" customHeight="1">
      <c r="B36" s="40" t="s">
        <v>83</v>
      </c>
      <c r="C36" s="20">
        <f>O28</f>
        <v>1</v>
      </c>
      <c r="D36" s="41" t="s">
        <v>67</v>
      </c>
    </row>
    <row r="37" spans="2:4" ht="18.75" customHeight="1" thickBot="1">
      <c r="B37" s="42" t="s">
        <v>9</v>
      </c>
      <c r="C37" s="43">
        <f>C36/C35*100</f>
        <v>5.555555555555555</v>
      </c>
      <c r="D37" s="44"/>
    </row>
    <row r="38" spans="2:4" ht="18.75" customHeight="1">
      <c r="B38" s="37" t="s">
        <v>71</v>
      </c>
      <c r="C38" s="38">
        <v>24</v>
      </c>
      <c r="D38" s="39" t="s">
        <v>67</v>
      </c>
    </row>
    <row r="39" spans="2:4" ht="57" customHeight="1">
      <c r="B39" s="40" t="s">
        <v>84</v>
      </c>
      <c r="C39" s="20">
        <f>O29</f>
        <v>1</v>
      </c>
      <c r="D39" s="41" t="s">
        <v>67</v>
      </c>
    </row>
    <row r="40" spans="2:4" ht="18.75" customHeight="1" thickBot="1">
      <c r="B40" s="42" t="s">
        <v>9</v>
      </c>
      <c r="C40" s="43">
        <f>C39/C38*100</f>
        <v>4.166666666666666</v>
      </c>
      <c r="D40" s="4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pane xSplit="2" ySplit="2" topLeftCell="G1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4" sqref="H24"/>
    </sheetView>
  </sheetViews>
  <sheetFormatPr defaultColWidth="9.00390625" defaultRowHeight="14.25"/>
  <cols>
    <col min="2" max="2" width="48.125" style="0" customWidth="1"/>
    <col min="15" max="15" width="15.25390625" style="0" customWidth="1"/>
    <col min="16" max="16" width="12.625" style="0" customWidth="1"/>
    <col min="246" max="246" width="48.125" style="0" customWidth="1"/>
  </cols>
  <sheetData>
    <row r="1" spans="1:13" ht="18.75" customHeight="1" thickBot="1">
      <c r="A1" s="1" t="s">
        <v>0</v>
      </c>
      <c r="D1" t="s">
        <v>1</v>
      </c>
      <c r="G1" t="s">
        <v>2</v>
      </c>
      <c r="J1" t="s">
        <v>3</v>
      </c>
      <c r="M1" t="s">
        <v>4</v>
      </c>
    </row>
    <row r="2" spans="1:15" ht="75.75" customHeight="1">
      <c r="A2" s="2" t="s">
        <v>5</v>
      </c>
      <c r="B2" s="3" t="s">
        <v>6</v>
      </c>
      <c r="C2" s="4" t="s">
        <v>7</v>
      </c>
      <c r="D2" s="4" t="s">
        <v>8</v>
      </c>
      <c r="E2" s="4" t="s">
        <v>9</v>
      </c>
      <c r="F2" s="5" t="s">
        <v>10</v>
      </c>
      <c r="G2" s="5" t="s">
        <v>11</v>
      </c>
      <c r="H2" s="5" t="s">
        <v>9</v>
      </c>
      <c r="I2" s="6" t="s">
        <v>12</v>
      </c>
      <c r="J2" s="6" t="s">
        <v>13</v>
      </c>
      <c r="K2" s="6" t="s">
        <v>9</v>
      </c>
      <c r="L2" s="7" t="s">
        <v>14</v>
      </c>
      <c r="M2" s="7" t="s">
        <v>15</v>
      </c>
      <c r="N2" s="7" t="s">
        <v>9</v>
      </c>
      <c r="O2" s="8" t="s">
        <v>80</v>
      </c>
    </row>
    <row r="3" spans="1:15" ht="18.75" customHeight="1">
      <c r="A3" s="9" t="s">
        <v>16</v>
      </c>
      <c r="B3" s="10" t="s">
        <v>17</v>
      </c>
      <c r="C3" s="11">
        <v>22</v>
      </c>
      <c r="D3" s="11">
        <v>17</v>
      </c>
      <c r="E3" s="12">
        <f>D3/C3*100</f>
        <v>77.27272727272727</v>
      </c>
      <c r="F3" s="13">
        <v>15</v>
      </c>
      <c r="G3" s="13">
        <v>12</v>
      </c>
      <c r="H3" s="14">
        <f>G3/F3*100</f>
        <v>80</v>
      </c>
      <c r="I3" s="15">
        <v>78</v>
      </c>
      <c r="J3" s="15">
        <v>59</v>
      </c>
      <c r="K3" s="16">
        <f>J3/I3*100</f>
        <v>75.64102564102564</v>
      </c>
      <c r="L3" s="17">
        <f>SUM(C3,F3,I3)</f>
        <v>115</v>
      </c>
      <c r="M3" s="17">
        <f>SUM(D3,G3,J3)</f>
        <v>88</v>
      </c>
      <c r="N3" s="18">
        <f>M3/L3*100</f>
        <v>76.52173913043478</v>
      </c>
      <c r="O3" s="68">
        <f>IF(N3&gt;60,1,0)</f>
        <v>1</v>
      </c>
    </row>
    <row r="4" spans="1:15" ht="18.75" customHeight="1">
      <c r="A4" s="9" t="s">
        <v>18</v>
      </c>
      <c r="B4" s="10" t="s">
        <v>19</v>
      </c>
      <c r="C4" s="11">
        <v>25</v>
      </c>
      <c r="D4" s="11">
        <v>10</v>
      </c>
      <c r="E4" s="12">
        <f aca="true" t="shared" si="0" ref="E4:E29">D4/C4*100</f>
        <v>40</v>
      </c>
      <c r="F4" s="13">
        <v>25</v>
      </c>
      <c r="G4" s="13">
        <v>11</v>
      </c>
      <c r="H4" s="14">
        <f aca="true" t="shared" si="1" ref="H4:H29">G4/F4*100</f>
        <v>44</v>
      </c>
      <c r="I4" s="15">
        <v>99</v>
      </c>
      <c r="J4" s="15">
        <v>49</v>
      </c>
      <c r="K4" s="16">
        <f aca="true" t="shared" si="2" ref="K4:K29">J4/I4*100</f>
        <v>49.494949494949495</v>
      </c>
      <c r="L4" s="17">
        <f aca="true" t="shared" si="3" ref="L4:M24">SUM(C4,F4,I4)</f>
        <v>149</v>
      </c>
      <c r="M4" s="17">
        <f t="shared" si="3"/>
        <v>70</v>
      </c>
      <c r="N4" s="18">
        <f aca="true" t="shared" si="4" ref="N4:N29">M4/L4*100</f>
        <v>46.97986577181208</v>
      </c>
      <c r="O4" s="60">
        <f aca="true" t="shared" si="5" ref="O4:O26">IF(N4&gt;60,1,0)</f>
        <v>0</v>
      </c>
    </row>
    <row r="5" spans="1:15" ht="18.75" customHeight="1">
      <c r="A5" s="9" t="s">
        <v>20</v>
      </c>
      <c r="B5" s="10" t="s">
        <v>21</v>
      </c>
      <c r="C5" s="11">
        <v>43</v>
      </c>
      <c r="D5" s="11">
        <v>29</v>
      </c>
      <c r="E5" s="12">
        <f t="shared" si="0"/>
        <v>67.44186046511628</v>
      </c>
      <c r="F5" s="13">
        <v>66</v>
      </c>
      <c r="G5" s="13">
        <v>41</v>
      </c>
      <c r="H5" s="14">
        <f t="shared" si="1"/>
        <v>62.121212121212125</v>
      </c>
      <c r="I5" s="15">
        <v>266</v>
      </c>
      <c r="J5" s="15">
        <v>129</v>
      </c>
      <c r="K5" s="16">
        <f t="shared" si="2"/>
        <v>48.49624060150376</v>
      </c>
      <c r="L5" s="17">
        <f t="shared" si="3"/>
        <v>375</v>
      </c>
      <c r="M5" s="17">
        <f t="shared" si="3"/>
        <v>199</v>
      </c>
      <c r="N5" s="18">
        <f t="shared" si="4"/>
        <v>53.06666666666666</v>
      </c>
      <c r="O5" s="60">
        <f t="shared" si="5"/>
        <v>0</v>
      </c>
    </row>
    <row r="6" spans="1:15" ht="18.75" customHeight="1">
      <c r="A6" s="9" t="s">
        <v>22</v>
      </c>
      <c r="B6" s="10" t="s">
        <v>23</v>
      </c>
      <c r="C6" s="11">
        <v>21</v>
      </c>
      <c r="D6" s="11">
        <v>4</v>
      </c>
      <c r="E6" s="12">
        <f t="shared" si="0"/>
        <v>19.047619047619047</v>
      </c>
      <c r="F6" s="13">
        <v>40</v>
      </c>
      <c r="G6" s="13">
        <v>19</v>
      </c>
      <c r="H6" s="14">
        <f t="shared" si="1"/>
        <v>47.5</v>
      </c>
      <c r="I6" s="15">
        <v>243</v>
      </c>
      <c r="J6" s="15">
        <v>107</v>
      </c>
      <c r="K6" s="16">
        <f t="shared" si="2"/>
        <v>44.03292181069959</v>
      </c>
      <c r="L6" s="17">
        <f t="shared" si="3"/>
        <v>304</v>
      </c>
      <c r="M6" s="17">
        <f t="shared" si="3"/>
        <v>130</v>
      </c>
      <c r="N6" s="18">
        <f t="shared" si="4"/>
        <v>42.76315789473684</v>
      </c>
      <c r="O6" s="60">
        <f t="shared" si="5"/>
        <v>0</v>
      </c>
    </row>
    <row r="7" spans="1:15" ht="18.75" customHeight="1">
      <c r="A7" s="9" t="s">
        <v>24</v>
      </c>
      <c r="B7" s="10" t="s">
        <v>25</v>
      </c>
      <c r="C7" s="11">
        <v>16</v>
      </c>
      <c r="D7" s="11">
        <v>5</v>
      </c>
      <c r="E7" s="12">
        <f t="shared" si="0"/>
        <v>31.25</v>
      </c>
      <c r="F7" s="13">
        <v>25</v>
      </c>
      <c r="G7" s="13">
        <v>12</v>
      </c>
      <c r="H7" s="14">
        <f t="shared" si="1"/>
        <v>48</v>
      </c>
      <c r="I7" s="15">
        <v>126</v>
      </c>
      <c r="J7" s="15">
        <v>92</v>
      </c>
      <c r="K7" s="16">
        <f t="shared" si="2"/>
        <v>73.01587301587301</v>
      </c>
      <c r="L7" s="17">
        <f t="shared" si="3"/>
        <v>167</v>
      </c>
      <c r="M7" s="17">
        <f t="shared" si="3"/>
        <v>109</v>
      </c>
      <c r="N7" s="18">
        <f t="shared" si="4"/>
        <v>65.26946107784431</v>
      </c>
      <c r="O7" s="68">
        <f t="shared" si="5"/>
        <v>1</v>
      </c>
    </row>
    <row r="8" spans="1:15" ht="18.75" customHeight="1">
      <c r="A8" s="9" t="s">
        <v>26</v>
      </c>
      <c r="B8" s="10" t="s">
        <v>27</v>
      </c>
      <c r="C8" s="11">
        <v>56</v>
      </c>
      <c r="D8" s="11">
        <v>24</v>
      </c>
      <c r="E8" s="12">
        <f t="shared" si="0"/>
        <v>42.857142857142854</v>
      </c>
      <c r="F8" s="13">
        <v>37</v>
      </c>
      <c r="G8" s="13">
        <v>8</v>
      </c>
      <c r="H8" s="14">
        <f t="shared" si="1"/>
        <v>21.62162162162162</v>
      </c>
      <c r="I8" s="15">
        <v>178</v>
      </c>
      <c r="J8" s="15">
        <v>88</v>
      </c>
      <c r="K8" s="16">
        <f t="shared" si="2"/>
        <v>49.43820224719101</v>
      </c>
      <c r="L8" s="17">
        <f t="shared" si="3"/>
        <v>271</v>
      </c>
      <c r="M8" s="17">
        <f t="shared" si="3"/>
        <v>120</v>
      </c>
      <c r="N8" s="18">
        <f t="shared" si="4"/>
        <v>44.28044280442804</v>
      </c>
      <c r="O8" s="60">
        <f t="shared" si="5"/>
        <v>0</v>
      </c>
    </row>
    <row r="9" spans="1:15" ht="18.75" customHeight="1">
      <c r="A9" s="9" t="s">
        <v>28</v>
      </c>
      <c r="B9" s="10" t="s">
        <v>29</v>
      </c>
      <c r="C9" s="11">
        <v>21</v>
      </c>
      <c r="D9" s="11">
        <v>11</v>
      </c>
      <c r="E9" s="12">
        <f t="shared" si="0"/>
        <v>52.38095238095239</v>
      </c>
      <c r="F9" s="13">
        <v>85</v>
      </c>
      <c r="G9" s="13">
        <v>60</v>
      </c>
      <c r="H9" s="14">
        <f t="shared" si="1"/>
        <v>70.58823529411765</v>
      </c>
      <c r="I9" s="15">
        <v>228</v>
      </c>
      <c r="J9" s="15">
        <v>124</v>
      </c>
      <c r="K9" s="16">
        <f t="shared" si="2"/>
        <v>54.385964912280706</v>
      </c>
      <c r="L9" s="17">
        <f t="shared" si="3"/>
        <v>334</v>
      </c>
      <c r="M9" s="17">
        <f t="shared" si="3"/>
        <v>195</v>
      </c>
      <c r="N9" s="18">
        <f t="shared" si="4"/>
        <v>58.38323353293413</v>
      </c>
      <c r="O9" s="60">
        <f t="shared" si="5"/>
        <v>0</v>
      </c>
    </row>
    <row r="10" spans="1:15" ht="18.75" customHeight="1">
      <c r="A10" s="9" t="s">
        <v>30</v>
      </c>
      <c r="B10" s="10" t="s">
        <v>31</v>
      </c>
      <c r="C10" s="11">
        <v>70</v>
      </c>
      <c r="D10" s="11">
        <v>24</v>
      </c>
      <c r="E10" s="12">
        <f t="shared" si="0"/>
        <v>34.285714285714285</v>
      </c>
      <c r="F10" s="13">
        <v>65</v>
      </c>
      <c r="G10" s="13">
        <v>31</v>
      </c>
      <c r="H10" s="14">
        <f t="shared" si="1"/>
        <v>47.69230769230769</v>
      </c>
      <c r="I10" s="15">
        <v>392</v>
      </c>
      <c r="J10" s="15">
        <v>147</v>
      </c>
      <c r="K10" s="16">
        <f t="shared" si="2"/>
        <v>37.5</v>
      </c>
      <c r="L10" s="17">
        <f t="shared" si="3"/>
        <v>527</v>
      </c>
      <c r="M10" s="17">
        <f t="shared" si="3"/>
        <v>202</v>
      </c>
      <c r="N10" s="18">
        <f t="shared" si="4"/>
        <v>38.33017077798861</v>
      </c>
      <c r="O10" s="60">
        <f t="shared" si="5"/>
        <v>0</v>
      </c>
    </row>
    <row r="11" spans="1:15" ht="18.75" customHeight="1">
      <c r="A11" s="9" t="s">
        <v>32</v>
      </c>
      <c r="B11" s="10" t="s">
        <v>33</v>
      </c>
      <c r="C11" s="11">
        <v>42</v>
      </c>
      <c r="D11" s="11">
        <v>18</v>
      </c>
      <c r="E11" s="12">
        <f t="shared" si="0"/>
        <v>42.857142857142854</v>
      </c>
      <c r="F11" s="13">
        <v>62</v>
      </c>
      <c r="G11" s="13">
        <v>33</v>
      </c>
      <c r="H11" s="14">
        <f t="shared" si="1"/>
        <v>53.2258064516129</v>
      </c>
      <c r="I11" s="15">
        <v>189</v>
      </c>
      <c r="J11" s="15">
        <v>84</v>
      </c>
      <c r="K11" s="16">
        <f t="shared" si="2"/>
        <v>44.44444444444444</v>
      </c>
      <c r="L11" s="17">
        <f t="shared" si="3"/>
        <v>293</v>
      </c>
      <c r="M11" s="17">
        <f t="shared" si="3"/>
        <v>135</v>
      </c>
      <c r="N11" s="18">
        <f t="shared" si="4"/>
        <v>46.075085324232084</v>
      </c>
      <c r="O11" s="60">
        <f t="shared" si="5"/>
        <v>0</v>
      </c>
    </row>
    <row r="12" spans="1:15" ht="18.75" customHeight="1">
      <c r="A12" s="9" t="s">
        <v>34</v>
      </c>
      <c r="B12" s="10" t="s">
        <v>35</v>
      </c>
      <c r="C12" s="11">
        <v>30</v>
      </c>
      <c r="D12" s="11">
        <v>5</v>
      </c>
      <c r="E12" s="12">
        <f t="shared" si="0"/>
        <v>16.666666666666664</v>
      </c>
      <c r="F12" s="13">
        <v>75</v>
      </c>
      <c r="G12" s="13">
        <v>35</v>
      </c>
      <c r="H12" s="14">
        <f t="shared" si="1"/>
        <v>46.666666666666664</v>
      </c>
      <c r="I12" s="15">
        <v>369</v>
      </c>
      <c r="J12" s="15">
        <v>137</v>
      </c>
      <c r="K12" s="16">
        <f t="shared" si="2"/>
        <v>37.12737127371274</v>
      </c>
      <c r="L12" s="17">
        <f t="shared" si="3"/>
        <v>474</v>
      </c>
      <c r="M12" s="17">
        <f t="shared" si="3"/>
        <v>177</v>
      </c>
      <c r="N12" s="18">
        <f t="shared" si="4"/>
        <v>37.34177215189873</v>
      </c>
      <c r="O12" s="60">
        <f t="shared" si="5"/>
        <v>0</v>
      </c>
    </row>
    <row r="13" spans="1:15" ht="18.75" customHeight="1">
      <c r="A13" s="9" t="s">
        <v>36</v>
      </c>
      <c r="B13" s="10" t="s">
        <v>37</v>
      </c>
      <c r="C13" s="11">
        <v>34</v>
      </c>
      <c r="D13" s="11">
        <v>6</v>
      </c>
      <c r="E13" s="12">
        <f t="shared" si="0"/>
        <v>17.647058823529413</v>
      </c>
      <c r="F13" s="13">
        <v>44</v>
      </c>
      <c r="G13" s="13">
        <v>19</v>
      </c>
      <c r="H13" s="14">
        <f t="shared" si="1"/>
        <v>43.18181818181818</v>
      </c>
      <c r="I13" s="15">
        <v>141</v>
      </c>
      <c r="J13" s="15">
        <v>25</v>
      </c>
      <c r="K13" s="16">
        <f t="shared" si="2"/>
        <v>17.73049645390071</v>
      </c>
      <c r="L13" s="17">
        <f t="shared" si="3"/>
        <v>219</v>
      </c>
      <c r="M13" s="17">
        <f t="shared" si="3"/>
        <v>50</v>
      </c>
      <c r="N13" s="18">
        <f t="shared" si="4"/>
        <v>22.831050228310502</v>
      </c>
      <c r="O13" s="60">
        <f t="shared" si="5"/>
        <v>0</v>
      </c>
    </row>
    <row r="14" spans="1:15" ht="18.75" customHeight="1">
      <c r="A14" s="9" t="s">
        <v>38</v>
      </c>
      <c r="B14" s="10" t="s">
        <v>39</v>
      </c>
      <c r="C14" s="11">
        <v>15</v>
      </c>
      <c r="D14" s="11">
        <v>5</v>
      </c>
      <c r="E14" s="12">
        <f t="shared" si="0"/>
        <v>33.33333333333333</v>
      </c>
      <c r="F14" s="13">
        <v>7</v>
      </c>
      <c r="G14" s="13">
        <v>4</v>
      </c>
      <c r="H14" s="14">
        <f t="shared" si="1"/>
        <v>57.14285714285714</v>
      </c>
      <c r="I14" s="15">
        <v>102</v>
      </c>
      <c r="J14" s="15">
        <v>47</v>
      </c>
      <c r="K14" s="16">
        <f t="shared" si="2"/>
        <v>46.07843137254902</v>
      </c>
      <c r="L14" s="17">
        <f t="shared" si="3"/>
        <v>124</v>
      </c>
      <c r="M14" s="17">
        <f t="shared" si="3"/>
        <v>56</v>
      </c>
      <c r="N14" s="18">
        <f t="shared" si="4"/>
        <v>45.16129032258064</v>
      </c>
      <c r="O14" s="60">
        <f t="shared" si="5"/>
        <v>0</v>
      </c>
    </row>
    <row r="15" spans="1:15" ht="18.75" customHeight="1">
      <c r="A15" s="9" t="s">
        <v>40</v>
      </c>
      <c r="B15" s="10" t="s">
        <v>41</v>
      </c>
      <c r="C15" s="11">
        <v>14</v>
      </c>
      <c r="D15" s="11">
        <v>9</v>
      </c>
      <c r="E15" s="12">
        <f t="shared" si="0"/>
        <v>64.28571428571429</v>
      </c>
      <c r="F15" s="13">
        <v>42</v>
      </c>
      <c r="G15" s="13">
        <v>27</v>
      </c>
      <c r="H15" s="14">
        <f t="shared" si="1"/>
        <v>64.28571428571429</v>
      </c>
      <c r="I15" s="15">
        <v>184</v>
      </c>
      <c r="J15" s="15">
        <v>93</v>
      </c>
      <c r="K15" s="16">
        <f t="shared" si="2"/>
        <v>50.54347826086957</v>
      </c>
      <c r="L15" s="17">
        <f t="shared" si="3"/>
        <v>240</v>
      </c>
      <c r="M15" s="17">
        <f t="shared" si="3"/>
        <v>129</v>
      </c>
      <c r="N15" s="18">
        <f t="shared" si="4"/>
        <v>53.75</v>
      </c>
      <c r="O15" s="60">
        <f t="shared" si="5"/>
        <v>0</v>
      </c>
    </row>
    <row r="16" spans="1:15" ht="18.75" customHeight="1">
      <c r="A16" s="9" t="s">
        <v>42</v>
      </c>
      <c r="B16" s="10" t="s">
        <v>43</v>
      </c>
      <c r="C16" s="11">
        <v>49</v>
      </c>
      <c r="D16" s="11">
        <v>10</v>
      </c>
      <c r="E16" s="12">
        <f t="shared" si="0"/>
        <v>20.408163265306122</v>
      </c>
      <c r="F16" s="13">
        <v>144</v>
      </c>
      <c r="G16" s="13">
        <v>70</v>
      </c>
      <c r="H16" s="14">
        <f t="shared" si="1"/>
        <v>48.61111111111111</v>
      </c>
      <c r="I16" s="15">
        <v>363</v>
      </c>
      <c r="J16" s="15">
        <v>110</v>
      </c>
      <c r="K16" s="16">
        <f t="shared" si="2"/>
        <v>30.303030303030305</v>
      </c>
      <c r="L16" s="17">
        <f t="shared" si="3"/>
        <v>556</v>
      </c>
      <c r="M16" s="17">
        <f t="shared" si="3"/>
        <v>190</v>
      </c>
      <c r="N16" s="18">
        <f t="shared" si="4"/>
        <v>34.172661870503596</v>
      </c>
      <c r="O16" s="60">
        <f t="shared" si="5"/>
        <v>0</v>
      </c>
    </row>
    <row r="17" spans="1:15" ht="18.75" customHeight="1">
      <c r="A17" s="9" t="s">
        <v>44</v>
      </c>
      <c r="B17" s="10" t="s">
        <v>45</v>
      </c>
      <c r="C17" s="11">
        <v>30</v>
      </c>
      <c r="D17" s="11">
        <v>15</v>
      </c>
      <c r="E17" s="12">
        <f t="shared" si="0"/>
        <v>50</v>
      </c>
      <c r="F17" s="13">
        <v>13</v>
      </c>
      <c r="G17" s="13">
        <v>10</v>
      </c>
      <c r="H17" s="14">
        <f t="shared" si="1"/>
        <v>76.92307692307693</v>
      </c>
      <c r="I17" s="15">
        <v>63</v>
      </c>
      <c r="J17" s="15">
        <v>20</v>
      </c>
      <c r="K17" s="16">
        <f t="shared" si="2"/>
        <v>31.746031746031743</v>
      </c>
      <c r="L17" s="17">
        <f t="shared" si="3"/>
        <v>106</v>
      </c>
      <c r="M17" s="17">
        <f t="shared" si="3"/>
        <v>45</v>
      </c>
      <c r="N17" s="18">
        <f t="shared" si="4"/>
        <v>42.45283018867924</v>
      </c>
      <c r="O17" s="60">
        <f t="shared" si="5"/>
        <v>0</v>
      </c>
    </row>
    <row r="18" spans="1:15" ht="18.75" customHeight="1">
      <c r="A18" s="9" t="s">
        <v>46</v>
      </c>
      <c r="B18" s="10" t="s">
        <v>47</v>
      </c>
      <c r="C18" s="11">
        <v>17</v>
      </c>
      <c r="D18" s="11">
        <v>9</v>
      </c>
      <c r="E18" s="12">
        <f t="shared" si="0"/>
        <v>52.94117647058824</v>
      </c>
      <c r="F18" s="13">
        <v>30</v>
      </c>
      <c r="G18" s="13">
        <v>13</v>
      </c>
      <c r="H18" s="14">
        <f t="shared" si="1"/>
        <v>43.333333333333336</v>
      </c>
      <c r="I18" s="15">
        <v>101</v>
      </c>
      <c r="J18" s="15">
        <v>27</v>
      </c>
      <c r="K18" s="16">
        <f t="shared" si="2"/>
        <v>26.732673267326735</v>
      </c>
      <c r="L18" s="17">
        <f t="shared" si="3"/>
        <v>148</v>
      </c>
      <c r="M18" s="17">
        <f t="shared" si="3"/>
        <v>49</v>
      </c>
      <c r="N18" s="18">
        <f t="shared" si="4"/>
        <v>33.108108108108105</v>
      </c>
      <c r="O18" s="60">
        <f t="shared" si="5"/>
        <v>0</v>
      </c>
    </row>
    <row r="19" spans="1:15" ht="18.75" customHeight="1">
      <c r="A19" s="9" t="s">
        <v>48</v>
      </c>
      <c r="B19" s="10" t="s">
        <v>49</v>
      </c>
      <c r="C19" s="11">
        <v>35</v>
      </c>
      <c r="D19" s="11">
        <v>7</v>
      </c>
      <c r="E19" s="12">
        <f t="shared" si="0"/>
        <v>20</v>
      </c>
      <c r="F19" s="13">
        <v>79</v>
      </c>
      <c r="G19" s="13">
        <v>34</v>
      </c>
      <c r="H19" s="14">
        <f t="shared" si="1"/>
        <v>43.037974683544306</v>
      </c>
      <c r="I19" s="15">
        <v>245</v>
      </c>
      <c r="J19" s="15">
        <v>77</v>
      </c>
      <c r="K19" s="16">
        <f t="shared" si="2"/>
        <v>31.428571428571427</v>
      </c>
      <c r="L19" s="17">
        <f t="shared" si="3"/>
        <v>359</v>
      </c>
      <c r="M19" s="17">
        <f t="shared" si="3"/>
        <v>118</v>
      </c>
      <c r="N19" s="18">
        <f t="shared" si="4"/>
        <v>32.86908077994429</v>
      </c>
      <c r="O19" s="60">
        <f t="shared" si="5"/>
        <v>0</v>
      </c>
    </row>
    <row r="20" spans="1:15" ht="18.75" customHeight="1">
      <c r="A20" s="21" t="s">
        <v>50</v>
      </c>
      <c r="B20" s="22" t="s">
        <v>51</v>
      </c>
      <c r="C20" s="11">
        <v>78</v>
      </c>
      <c r="D20" s="11">
        <v>15</v>
      </c>
      <c r="E20" s="12">
        <f t="shared" si="0"/>
        <v>19.230769230769234</v>
      </c>
      <c r="F20" s="13">
        <v>181</v>
      </c>
      <c r="G20" s="13">
        <v>70</v>
      </c>
      <c r="H20" s="14">
        <f t="shared" si="1"/>
        <v>38.67403314917127</v>
      </c>
      <c r="I20" s="15">
        <v>435</v>
      </c>
      <c r="J20" s="15">
        <v>159</v>
      </c>
      <c r="K20" s="16">
        <f t="shared" si="2"/>
        <v>36.55172413793103</v>
      </c>
      <c r="L20" s="17">
        <f t="shared" si="3"/>
        <v>694</v>
      </c>
      <c r="M20" s="17">
        <f t="shared" si="3"/>
        <v>244</v>
      </c>
      <c r="N20" s="18">
        <f t="shared" si="4"/>
        <v>35.158501440922194</v>
      </c>
      <c r="O20" s="60">
        <f t="shared" si="5"/>
        <v>0</v>
      </c>
    </row>
    <row r="21" spans="1:15" ht="18.75" customHeight="1">
      <c r="A21" s="21" t="s">
        <v>52</v>
      </c>
      <c r="B21" s="22" t="s">
        <v>53</v>
      </c>
      <c r="C21" s="11">
        <v>99</v>
      </c>
      <c r="D21" s="11">
        <v>21</v>
      </c>
      <c r="E21" s="12">
        <f t="shared" si="0"/>
        <v>21.21212121212121</v>
      </c>
      <c r="F21" s="13">
        <v>295</v>
      </c>
      <c r="G21" s="13">
        <v>139</v>
      </c>
      <c r="H21" s="14">
        <f t="shared" si="1"/>
        <v>47.11864406779661</v>
      </c>
      <c r="I21" s="15">
        <v>742</v>
      </c>
      <c r="J21" s="15">
        <v>221</v>
      </c>
      <c r="K21" s="16">
        <f t="shared" si="2"/>
        <v>29.784366576819405</v>
      </c>
      <c r="L21" s="17">
        <f t="shared" si="3"/>
        <v>1136</v>
      </c>
      <c r="M21" s="17">
        <f t="shared" si="3"/>
        <v>381</v>
      </c>
      <c r="N21" s="18">
        <f t="shared" si="4"/>
        <v>33.5387323943662</v>
      </c>
      <c r="O21" s="60">
        <f t="shared" si="5"/>
        <v>0</v>
      </c>
    </row>
    <row r="22" spans="1:15" ht="18.75" customHeight="1">
      <c r="A22" s="21" t="s">
        <v>54</v>
      </c>
      <c r="B22" s="22" t="s">
        <v>55</v>
      </c>
      <c r="C22" s="11">
        <v>55</v>
      </c>
      <c r="D22" s="11">
        <v>8</v>
      </c>
      <c r="E22" s="12">
        <f t="shared" si="0"/>
        <v>14.545454545454545</v>
      </c>
      <c r="F22" s="13">
        <v>148</v>
      </c>
      <c r="G22" s="13">
        <v>64</v>
      </c>
      <c r="H22" s="14">
        <f t="shared" si="1"/>
        <v>43.24324324324324</v>
      </c>
      <c r="I22" s="15">
        <v>419</v>
      </c>
      <c r="J22" s="15">
        <v>132</v>
      </c>
      <c r="K22" s="16">
        <f t="shared" si="2"/>
        <v>31.5035799522673</v>
      </c>
      <c r="L22" s="17">
        <f t="shared" si="3"/>
        <v>622</v>
      </c>
      <c r="M22" s="17">
        <f t="shared" si="3"/>
        <v>204</v>
      </c>
      <c r="N22" s="18">
        <f t="shared" si="4"/>
        <v>32.79742765273312</v>
      </c>
      <c r="O22" s="60">
        <f t="shared" si="5"/>
        <v>0</v>
      </c>
    </row>
    <row r="23" spans="1:15" ht="18.75" customHeight="1">
      <c r="A23" s="21" t="s">
        <v>56</v>
      </c>
      <c r="B23" s="22" t="s">
        <v>57</v>
      </c>
      <c r="C23" s="11">
        <v>131</v>
      </c>
      <c r="D23" s="11">
        <v>15</v>
      </c>
      <c r="E23" s="45">
        <f t="shared" si="0"/>
        <v>11.450381679389313</v>
      </c>
      <c r="F23" s="13">
        <v>173</v>
      </c>
      <c r="G23" s="13">
        <v>32</v>
      </c>
      <c r="H23" s="45">
        <f t="shared" si="1"/>
        <v>18.497109826589593</v>
      </c>
      <c r="I23" s="15">
        <v>585</v>
      </c>
      <c r="J23" s="15">
        <v>62</v>
      </c>
      <c r="K23" s="45">
        <f t="shared" si="2"/>
        <v>10.598290598290598</v>
      </c>
      <c r="L23" s="17">
        <f t="shared" si="3"/>
        <v>889</v>
      </c>
      <c r="M23" s="17">
        <f t="shared" si="3"/>
        <v>109</v>
      </c>
      <c r="N23" s="45">
        <f t="shared" si="4"/>
        <v>12.260967379077616</v>
      </c>
      <c r="O23" s="60">
        <f t="shared" si="5"/>
        <v>0</v>
      </c>
    </row>
    <row r="24" spans="1:15" ht="18.75" customHeight="1">
      <c r="A24" s="23" t="s">
        <v>58</v>
      </c>
      <c r="B24" s="24" t="s">
        <v>59</v>
      </c>
      <c r="C24" s="25">
        <v>44</v>
      </c>
      <c r="D24" s="25">
        <v>11</v>
      </c>
      <c r="E24" s="12">
        <f t="shared" si="0"/>
        <v>25</v>
      </c>
      <c r="F24" s="13">
        <v>158</v>
      </c>
      <c r="G24" s="13">
        <v>47</v>
      </c>
      <c r="H24" s="14">
        <f t="shared" si="1"/>
        <v>29.746835443037973</v>
      </c>
      <c r="I24" s="15">
        <v>457</v>
      </c>
      <c r="J24" s="15">
        <v>107</v>
      </c>
      <c r="K24" s="16">
        <f t="shared" si="2"/>
        <v>23.413566739606125</v>
      </c>
      <c r="L24" s="17">
        <f t="shared" si="3"/>
        <v>659</v>
      </c>
      <c r="M24" s="17">
        <f t="shared" si="3"/>
        <v>165</v>
      </c>
      <c r="N24" s="18">
        <f t="shared" si="4"/>
        <v>25.03793626707132</v>
      </c>
      <c r="O24" s="60">
        <f t="shared" si="5"/>
        <v>0</v>
      </c>
    </row>
    <row r="25" spans="1:15" ht="18.75" customHeight="1">
      <c r="A25" s="26">
        <v>77684</v>
      </c>
      <c r="B25" s="10" t="s">
        <v>60</v>
      </c>
      <c r="C25" s="11">
        <v>22</v>
      </c>
      <c r="D25" s="11">
        <v>4</v>
      </c>
      <c r="E25" s="12">
        <f t="shared" si="0"/>
        <v>18.181818181818183</v>
      </c>
      <c r="F25" s="13">
        <v>51</v>
      </c>
      <c r="G25" s="13">
        <v>15</v>
      </c>
      <c r="H25" s="14">
        <f t="shared" si="1"/>
        <v>29.411764705882355</v>
      </c>
      <c r="I25" s="15">
        <v>142</v>
      </c>
      <c r="J25" s="15">
        <v>42</v>
      </c>
      <c r="K25" s="16">
        <f t="shared" si="2"/>
        <v>29.577464788732392</v>
      </c>
      <c r="L25" s="17">
        <f>SUM(C25,F25,I25)</f>
        <v>215</v>
      </c>
      <c r="M25" s="17">
        <f>SUM(D25,G25,J25)</f>
        <v>61</v>
      </c>
      <c r="N25" s="18">
        <f t="shared" si="4"/>
        <v>28.37209302325581</v>
      </c>
      <c r="O25" s="60">
        <f t="shared" si="5"/>
        <v>0</v>
      </c>
    </row>
    <row r="26" spans="1:16" ht="18.75" customHeight="1">
      <c r="A26" s="27">
        <v>99745</v>
      </c>
      <c r="B26" s="22" t="s">
        <v>61</v>
      </c>
      <c r="C26" s="11">
        <v>119</v>
      </c>
      <c r="D26" s="11">
        <v>43</v>
      </c>
      <c r="E26" s="12">
        <f t="shared" si="0"/>
        <v>36.134453781512605</v>
      </c>
      <c r="F26" s="13">
        <v>219</v>
      </c>
      <c r="G26" s="13">
        <v>95</v>
      </c>
      <c r="H26" s="14">
        <f t="shared" si="1"/>
        <v>43.37899543378995</v>
      </c>
      <c r="I26" s="15">
        <v>626</v>
      </c>
      <c r="J26" s="15">
        <v>249</v>
      </c>
      <c r="K26" s="16">
        <f t="shared" si="2"/>
        <v>39.77635782747604</v>
      </c>
      <c r="L26" s="17">
        <f>SUM(C26,F26,I26)</f>
        <v>964</v>
      </c>
      <c r="M26" s="17">
        <f>SUM(D26,G26,J26)</f>
        <v>387</v>
      </c>
      <c r="N26" s="18">
        <f t="shared" si="4"/>
        <v>40.14522821576764</v>
      </c>
      <c r="O26" s="60">
        <f t="shared" si="5"/>
        <v>0</v>
      </c>
      <c r="P26" t="s">
        <v>73</v>
      </c>
    </row>
    <row r="27" spans="2:15" ht="18.75" customHeight="1">
      <c r="B27" s="28" t="s">
        <v>63</v>
      </c>
      <c r="C27" s="29">
        <f>SUM(C20:C24,C26)</f>
        <v>526</v>
      </c>
      <c r="D27" s="29">
        <f>SUM(D20:D24,D26)</f>
        <v>113</v>
      </c>
      <c r="E27" s="30">
        <f t="shared" si="0"/>
        <v>21.482889733840306</v>
      </c>
      <c r="F27" s="31">
        <f>SUM(F20:F24,F26)</f>
        <v>1174</v>
      </c>
      <c r="G27" s="31">
        <f>SUM(G20:G24,G26)</f>
        <v>447</v>
      </c>
      <c r="H27" s="32">
        <f t="shared" si="1"/>
        <v>38.074957410562185</v>
      </c>
      <c r="I27" s="31">
        <f>SUM(I20:I24,I26)</f>
        <v>3264</v>
      </c>
      <c r="J27" s="31">
        <f>SUM(J20:J24,J26)</f>
        <v>930</v>
      </c>
      <c r="K27" s="32">
        <f t="shared" si="2"/>
        <v>28.49264705882353</v>
      </c>
      <c r="L27" s="31">
        <f>SUM(L20:L24,L26)</f>
        <v>4964</v>
      </c>
      <c r="M27" s="31">
        <f>SUM(M20:M24,M26)</f>
        <v>1490</v>
      </c>
      <c r="N27" s="32">
        <f t="shared" si="4"/>
        <v>30.016116035455276</v>
      </c>
      <c r="O27" s="31">
        <f>SUM(O20:O24,O26)</f>
        <v>0</v>
      </c>
    </row>
    <row r="28" spans="2:15" ht="18.75" customHeight="1">
      <c r="B28" s="33" t="s">
        <v>64</v>
      </c>
      <c r="C28" s="31">
        <f>SUM(C3:C18,C19,C25)</f>
        <v>562</v>
      </c>
      <c r="D28" s="31">
        <f>SUM(D3:D18,D19,D25)</f>
        <v>212</v>
      </c>
      <c r="E28" s="32">
        <f t="shared" si="0"/>
        <v>37.72241992882562</v>
      </c>
      <c r="F28" s="31">
        <f>SUM(F3:F18,F19,F25)</f>
        <v>905</v>
      </c>
      <c r="G28" s="31">
        <f>SUM(G3:G18,G19,G25)</f>
        <v>454</v>
      </c>
      <c r="H28" s="32">
        <f t="shared" si="1"/>
        <v>50.165745856353595</v>
      </c>
      <c r="I28" s="31">
        <f>SUM(I3:I18,I19,I25)</f>
        <v>3509</v>
      </c>
      <c r="J28" s="31">
        <f>SUM(J3:J18,J19,J25)</f>
        <v>1457</v>
      </c>
      <c r="K28" s="32">
        <f t="shared" si="2"/>
        <v>41.52180108292961</v>
      </c>
      <c r="L28" s="31">
        <f>SUM(L3:L18,L19,L25)</f>
        <v>4976</v>
      </c>
      <c r="M28" s="31">
        <f>SUM(M3:M18,M19,M25)</f>
        <v>2123</v>
      </c>
      <c r="N28" s="32">
        <f t="shared" si="4"/>
        <v>42.66479099678457</v>
      </c>
      <c r="O28" s="31">
        <f>SUM(O3:O18,O19,O25)</f>
        <v>2</v>
      </c>
    </row>
    <row r="29" spans="2:15" ht="18.75" customHeight="1" thickBot="1">
      <c r="B29" s="34" t="s">
        <v>65</v>
      </c>
      <c r="C29" s="35">
        <f>SUM(C27:C28)</f>
        <v>1088</v>
      </c>
      <c r="D29" s="35">
        <f>SUM(D27:D28)</f>
        <v>325</v>
      </c>
      <c r="E29" s="36">
        <f t="shared" si="0"/>
        <v>29.871323529411764</v>
      </c>
      <c r="F29" s="35">
        <f>SUM(F27:F28)</f>
        <v>2079</v>
      </c>
      <c r="G29" s="35">
        <f>SUM(G27:G28)</f>
        <v>901</v>
      </c>
      <c r="H29" s="36">
        <f t="shared" si="1"/>
        <v>43.33814333814334</v>
      </c>
      <c r="I29" s="35">
        <f>SUM(I27:I28)</f>
        <v>6773</v>
      </c>
      <c r="J29" s="35">
        <f>SUM(J27:J28)</f>
        <v>2387</v>
      </c>
      <c r="K29" s="36">
        <f t="shared" si="2"/>
        <v>35.24287612579359</v>
      </c>
      <c r="L29" s="35">
        <f>SUM(L27:L28)</f>
        <v>9940</v>
      </c>
      <c r="M29" s="35">
        <f>SUM(M27:M28)</f>
        <v>3613</v>
      </c>
      <c r="N29" s="36">
        <f t="shared" si="4"/>
        <v>36.34808853118712</v>
      </c>
      <c r="O29" s="35">
        <f>SUM(O27:O28)</f>
        <v>2</v>
      </c>
    </row>
    <row r="30" ht="18.75" customHeight="1"/>
    <row r="31" ht="18.75" customHeight="1" thickBot="1"/>
    <row r="32" spans="2:4" ht="18.75" customHeight="1">
      <c r="B32" s="37" t="s">
        <v>66</v>
      </c>
      <c r="C32" s="38">
        <v>6</v>
      </c>
      <c r="D32" s="39" t="s">
        <v>67</v>
      </c>
    </row>
    <row r="33" spans="2:4" ht="41.25" customHeight="1">
      <c r="B33" s="40" t="s">
        <v>82</v>
      </c>
      <c r="C33" s="20">
        <f>O27</f>
        <v>0</v>
      </c>
      <c r="D33" s="41" t="s">
        <v>67</v>
      </c>
    </row>
    <row r="34" spans="2:4" ht="18.75" customHeight="1" thickBot="1">
      <c r="B34" s="42" t="s">
        <v>9</v>
      </c>
      <c r="C34" s="43">
        <f>C33/C32*100</f>
        <v>0</v>
      </c>
      <c r="D34" s="44"/>
    </row>
    <row r="35" spans="2:4" ht="18.75" customHeight="1">
      <c r="B35" s="37" t="s">
        <v>69</v>
      </c>
      <c r="C35" s="38">
        <v>18</v>
      </c>
      <c r="D35" s="39" t="s">
        <v>67</v>
      </c>
    </row>
    <row r="36" spans="2:4" ht="47.25" customHeight="1">
      <c r="B36" s="40" t="s">
        <v>83</v>
      </c>
      <c r="C36" s="20">
        <f>O28</f>
        <v>2</v>
      </c>
      <c r="D36" s="41" t="s">
        <v>67</v>
      </c>
    </row>
    <row r="37" spans="2:4" ht="18.75" customHeight="1" thickBot="1">
      <c r="B37" s="42" t="s">
        <v>9</v>
      </c>
      <c r="C37" s="43">
        <f>C36/C35*100</f>
        <v>11.11111111111111</v>
      </c>
      <c r="D37" s="44"/>
    </row>
    <row r="38" spans="2:4" ht="18.75" customHeight="1">
      <c r="B38" s="37" t="s">
        <v>71</v>
      </c>
      <c r="C38" s="38">
        <v>24</v>
      </c>
      <c r="D38" s="39" t="s">
        <v>67</v>
      </c>
    </row>
    <row r="39" spans="2:4" ht="57" customHeight="1">
      <c r="B39" s="40" t="s">
        <v>84</v>
      </c>
      <c r="C39" s="20">
        <f>O29</f>
        <v>2</v>
      </c>
      <c r="D39" s="41" t="s">
        <v>67</v>
      </c>
    </row>
    <row r="40" spans="2:4" ht="18.75" customHeight="1" thickBot="1">
      <c r="B40" s="42" t="s">
        <v>9</v>
      </c>
      <c r="C40" s="43">
        <f>C39/C38*100</f>
        <v>8.333333333333332</v>
      </c>
      <c r="D40" s="4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pane xSplit="2" ySplit="2" topLeftCell="G1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24" sqref="K24"/>
    </sheetView>
  </sheetViews>
  <sheetFormatPr defaultColWidth="9.00390625" defaultRowHeight="14.25"/>
  <cols>
    <col min="2" max="2" width="48.125" style="0" customWidth="1"/>
    <col min="15" max="15" width="15.25390625" style="0" customWidth="1"/>
    <col min="16" max="16" width="12.625" style="0" customWidth="1"/>
    <col min="246" max="246" width="48.125" style="0" customWidth="1"/>
  </cols>
  <sheetData>
    <row r="1" spans="1:13" ht="18.75" customHeight="1" thickBot="1">
      <c r="A1" s="1" t="s">
        <v>0</v>
      </c>
      <c r="D1" t="s">
        <v>1</v>
      </c>
      <c r="G1" t="s">
        <v>2</v>
      </c>
      <c r="J1" t="s">
        <v>3</v>
      </c>
      <c r="M1" t="s">
        <v>4</v>
      </c>
    </row>
    <row r="2" spans="1:15" ht="75.75" customHeight="1">
      <c r="A2" s="2" t="s">
        <v>5</v>
      </c>
      <c r="B2" s="3" t="s">
        <v>6</v>
      </c>
      <c r="C2" s="4" t="s">
        <v>7</v>
      </c>
      <c r="D2" s="4" t="s">
        <v>8</v>
      </c>
      <c r="E2" s="4" t="s">
        <v>9</v>
      </c>
      <c r="F2" s="5" t="s">
        <v>10</v>
      </c>
      <c r="G2" s="5" t="s">
        <v>11</v>
      </c>
      <c r="H2" s="5" t="s">
        <v>9</v>
      </c>
      <c r="I2" s="6" t="s">
        <v>12</v>
      </c>
      <c r="J2" s="6" t="s">
        <v>13</v>
      </c>
      <c r="K2" s="6" t="s">
        <v>9</v>
      </c>
      <c r="L2" s="7" t="s">
        <v>14</v>
      </c>
      <c r="M2" s="7" t="s">
        <v>15</v>
      </c>
      <c r="N2" s="7" t="s">
        <v>9</v>
      </c>
      <c r="O2" s="8" t="s">
        <v>80</v>
      </c>
    </row>
    <row r="3" spans="1:15" ht="18.75" customHeight="1">
      <c r="A3" s="9" t="s">
        <v>16</v>
      </c>
      <c r="B3" s="10" t="s">
        <v>17</v>
      </c>
      <c r="C3" s="11">
        <v>22</v>
      </c>
      <c r="D3" s="11">
        <v>17</v>
      </c>
      <c r="E3" s="12">
        <f>D3/C3*100</f>
        <v>77.27272727272727</v>
      </c>
      <c r="F3" s="13">
        <v>17</v>
      </c>
      <c r="G3" s="13">
        <v>14</v>
      </c>
      <c r="H3" s="14">
        <f>G3/F3*100</f>
        <v>82.35294117647058</v>
      </c>
      <c r="I3" s="15">
        <v>78</v>
      </c>
      <c r="J3" s="15">
        <v>61</v>
      </c>
      <c r="K3" s="16">
        <f>J3/I3*100</f>
        <v>78.2051282051282</v>
      </c>
      <c r="L3" s="17">
        <f>SUM(C3,F3,I3)</f>
        <v>117</v>
      </c>
      <c r="M3" s="17">
        <f>SUM(D3,G3,J3)</f>
        <v>92</v>
      </c>
      <c r="N3" s="18">
        <f>M3/L3*100</f>
        <v>78.63247863247864</v>
      </c>
      <c r="O3" s="68">
        <f>IF(N3&gt;60,1,0)</f>
        <v>1</v>
      </c>
    </row>
    <row r="4" spans="1:15" ht="18.75" customHeight="1">
      <c r="A4" s="9" t="s">
        <v>18</v>
      </c>
      <c r="B4" s="10" t="s">
        <v>19</v>
      </c>
      <c r="C4" s="11">
        <v>25</v>
      </c>
      <c r="D4" s="11">
        <v>10</v>
      </c>
      <c r="E4" s="12">
        <f aca="true" t="shared" si="0" ref="E4:E29">D4/C4*100</f>
        <v>40</v>
      </c>
      <c r="F4" s="13">
        <v>25</v>
      </c>
      <c r="G4" s="13">
        <v>11</v>
      </c>
      <c r="H4" s="14">
        <f aca="true" t="shared" si="1" ref="H4:H29">G4/F4*100</f>
        <v>44</v>
      </c>
      <c r="I4" s="15">
        <v>99</v>
      </c>
      <c r="J4" s="15">
        <v>56</v>
      </c>
      <c r="K4" s="16">
        <f aca="true" t="shared" si="2" ref="K4:K29">J4/I4*100</f>
        <v>56.56565656565656</v>
      </c>
      <c r="L4" s="17">
        <f aca="true" t="shared" si="3" ref="L4:M24">SUM(C4,F4,I4)</f>
        <v>149</v>
      </c>
      <c r="M4" s="17">
        <f t="shared" si="3"/>
        <v>77</v>
      </c>
      <c r="N4" s="18">
        <f aca="true" t="shared" si="4" ref="N4:N29">M4/L4*100</f>
        <v>51.67785234899329</v>
      </c>
      <c r="O4" s="60">
        <f aca="true" t="shared" si="5" ref="O4:O26">IF(N4&gt;60,1,0)</f>
        <v>0</v>
      </c>
    </row>
    <row r="5" spans="1:15" ht="18.75" customHeight="1">
      <c r="A5" s="9" t="s">
        <v>20</v>
      </c>
      <c r="B5" s="10" t="s">
        <v>21</v>
      </c>
      <c r="C5" s="11">
        <v>42</v>
      </c>
      <c r="D5" s="11">
        <v>29</v>
      </c>
      <c r="E5" s="12">
        <f t="shared" si="0"/>
        <v>69.04761904761905</v>
      </c>
      <c r="F5" s="13">
        <v>63</v>
      </c>
      <c r="G5" s="13">
        <v>41</v>
      </c>
      <c r="H5" s="14">
        <f t="shared" si="1"/>
        <v>65.07936507936508</v>
      </c>
      <c r="I5" s="15">
        <v>265</v>
      </c>
      <c r="J5" s="15">
        <v>144</v>
      </c>
      <c r="K5" s="16">
        <f t="shared" si="2"/>
        <v>54.339622641509436</v>
      </c>
      <c r="L5" s="17">
        <f t="shared" si="3"/>
        <v>370</v>
      </c>
      <c r="M5" s="17">
        <f t="shared" si="3"/>
        <v>214</v>
      </c>
      <c r="N5" s="18">
        <f t="shared" si="4"/>
        <v>57.83783783783784</v>
      </c>
      <c r="O5" s="60">
        <f t="shared" si="5"/>
        <v>0</v>
      </c>
    </row>
    <row r="6" spans="1:15" ht="18.75" customHeight="1">
      <c r="A6" s="9" t="s">
        <v>22</v>
      </c>
      <c r="B6" s="10" t="s">
        <v>23</v>
      </c>
      <c r="C6" s="11">
        <v>20</v>
      </c>
      <c r="D6" s="11">
        <v>4</v>
      </c>
      <c r="E6" s="12">
        <f t="shared" si="0"/>
        <v>20</v>
      </c>
      <c r="F6" s="13">
        <v>40</v>
      </c>
      <c r="G6" s="13">
        <v>19</v>
      </c>
      <c r="H6" s="14">
        <f t="shared" si="1"/>
        <v>47.5</v>
      </c>
      <c r="I6" s="15">
        <v>243</v>
      </c>
      <c r="J6" s="15">
        <v>109</v>
      </c>
      <c r="K6" s="16">
        <f t="shared" si="2"/>
        <v>44.8559670781893</v>
      </c>
      <c r="L6" s="17">
        <f t="shared" si="3"/>
        <v>303</v>
      </c>
      <c r="M6" s="17">
        <f t="shared" si="3"/>
        <v>132</v>
      </c>
      <c r="N6" s="18">
        <f t="shared" si="4"/>
        <v>43.56435643564357</v>
      </c>
      <c r="O6" s="60">
        <f t="shared" si="5"/>
        <v>0</v>
      </c>
    </row>
    <row r="7" spans="1:15" ht="18.75" customHeight="1">
      <c r="A7" s="9" t="s">
        <v>24</v>
      </c>
      <c r="B7" s="10" t="s">
        <v>25</v>
      </c>
      <c r="C7" s="11">
        <v>16</v>
      </c>
      <c r="D7" s="11">
        <v>5</v>
      </c>
      <c r="E7" s="12">
        <f t="shared" si="0"/>
        <v>31.25</v>
      </c>
      <c r="F7" s="13">
        <v>25</v>
      </c>
      <c r="G7" s="13">
        <v>15</v>
      </c>
      <c r="H7" s="14">
        <f t="shared" si="1"/>
        <v>60</v>
      </c>
      <c r="I7" s="15">
        <v>126</v>
      </c>
      <c r="J7" s="15">
        <v>94</v>
      </c>
      <c r="K7" s="16">
        <f t="shared" si="2"/>
        <v>74.60317460317461</v>
      </c>
      <c r="L7" s="17">
        <f t="shared" si="3"/>
        <v>167</v>
      </c>
      <c r="M7" s="17">
        <f t="shared" si="3"/>
        <v>114</v>
      </c>
      <c r="N7" s="18">
        <f t="shared" si="4"/>
        <v>68.26347305389223</v>
      </c>
      <c r="O7" s="68">
        <f t="shared" si="5"/>
        <v>1</v>
      </c>
    </row>
    <row r="8" spans="1:15" ht="18.75" customHeight="1">
      <c r="A8" s="9" t="s">
        <v>26</v>
      </c>
      <c r="B8" s="10" t="s">
        <v>27</v>
      </c>
      <c r="C8" s="11">
        <v>56</v>
      </c>
      <c r="D8" s="11">
        <v>25</v>
      </c>
      <c r="E8" s="12">
        <f t="shared" si="0"/>
        <v>44.642857142857146</v>
      </c>
      <c r="F8" s="13">
        <v>34</v>
      </c>
      <c r="G8" s="13">
        <v>9</v>
      </c>
      <c r="H8" s="14">
        <f t="shared" si="1"/>
        <v>26.47058823529412</v>
      </c>
      <c r="I8" s="15">
        <v>178</v>
      </c>
      <c r="J8" s="15">
        <v>98</v>
      </c>
      <c r="K8" s="16">
        <f t="shared" si="2"/>
        <v>55.0561797752809</v>
      </c>
      <c r="L8" s="17">
        <f t="shared" si="3"/>
        <v>268</v>
      </c>
      <c r="M8" s="17">
        <f t="shared" si="3"/>
        <v>132</v>
      </c>
      <c r="N8" s="18">
        <f t="shared" si="4"/>
        <v>49.25373134328358</v>
      </c>
      <c r="O8" s="60">
        <f t="shared" si="5"/>
        <v>0</v>
      </c>
    </row>
    <row r="9" spans="1:15" ht="18.75" customHeight="1">
      <c r="A9" s="9" t="s">
        <v>28</v>
      </c>
      <c r="B9" s="10" t="s">
        <v>29</v>
      </c>
      <c r="C9" s="11">
        <v>21</v>
      </c>
      <c r="D9" s="11">
        <v>13</v>
      </c>
      <c r="E9" s="12">
        <f t="shared" si="0"/>
        <v>61.904761904761905</v>
      </c>
      <c r="F9" s="13">
        <v>84</v>
      </c>
      <c r="G9" s="13">
        <v>62</v>
      </c>
      <c r="H9" s="14">
        <f t="shared" si="1"/>
        <v>73.80952380952381</v>
      </c>
      <c r="I9" s="15">
        <v>229</v>
      </c>
      <c r="J9" s="15">
        <v>135</v>
      </c>
      <c r="K9" s="16">
        <f t="shared" si="2"/>
        <v>58.951965065502186</v>
      </c>
      <c r="L9" s="17">
        <f t="shared" si="3"/>
        <v>334</v>
      </c>
      <c r="M9" s="17">
        <f t="shared" si="3"/>
        <v>210</v>
      </c>
      <c r="N9" s="18">
        <f t="shared" si="4"/>
        <v>62.874251497005986</v>
      </c>
      <c r="O9" s="68">
        <f t="shared" si="5"/>
        <v>1</v>
      </c>
    </row>
    <row r="10" spans="1:15" ht="18.75" customHeight="1">
      <c r="A10" s="9" t="s">
        <v>30</v>
      </c>
      <c r="B10" s="10" t="s">
        <v>31</v>
      </c>
      <c r="C10" s="11">
        <v>70</v>
      </c>
      <c r="D10" s="11">
        <v>26</v>
      </c>
      <c r="E10" s="12">
        <f t="shared" si="0"/>
        <v>37.142857142857146</v>
      </c>
      <c r="F10" s="13">
        <v>65</v>
      </c>
      <c r="G10" s="13">
        <v>35</v>
      </c>
      <c r="H10" s="14">
        <f t="shared" si="1"/>
        <v>53.84615384615385</v>
      </c>
      <c r="I10" s="15">
        <v>391</v>
      </c>
      <c r="J10" s="15">
        <v>163</v>
      </c>
      <c r="K10" s="16">
        <f t="shared" si="2"/>
        <v>41.687979539641944</v>
      </c>
      <c r="L10" s="17">
        <f t="shared" si="3"/>
        <v>526</v>
      </c>
      <c r="M10" s="17">
        <f t="shared" si="3"/>
        <v>224</v>
      </c>
      <c r="N10" s="18">
        <f t="shared" si="4"/>
        <v>42.585551330798474</v>
      </c>
      <c r="O10" s="60">
        <f t="shared" si="5"/>
        <v>0</v>
      </c>
    </row>
    <row r="11" spans="1:15" ht="18.75" customHeight="1">
      <c r="A11" s="9" t="s">
        <v>32</v>
      </c>
      <c r="B11" s="10" t="s">
        <v>33</v>
      </c>
      <c r="C11" s="11">
        <v>42</v>
      </c>
      <c r="D11" s="11">
        <v>18</v>
      </c>
      <c r="E11" s="12">
        <f t="shared" si="0"/>
        <v>42.857142857142854</v>
      </c>
      <c r="F11" s="13">
        <v>62</v>
      </c>
      <c r="G11" s="13">
        <v>35</v>
      </c>
      <c r="H11" s="14">
        <f t="shared" si="1"/>
        <v>56.451612903225815</v>
      </c>
      <c r="I11" s="15">
        <v>191</v>
      </c>
      <c r="J11" s="15">
        <v>87</v>
      </c>
      <c r="K11" s="16">
        <f t="shared" si="2"/>
        <v>45.54973821989529</v>
      </c>
      <c r="L11" s="17">
        <f t="shared" si="3"/>
        <v>295</v>
      </c>
      <c r="M11" s="17">
        <f t="shared" si="3"/>
        <v>140</v>
      </c>
      <c r="N11" s="18">
        <f t="shared" si="4"/>
        <v>47.45762711864407</v>
      </c>
      <c r="O11" s="60">
        <f t="shared" si="5"/>
        <v>0</v>
      </c>
    </row>
    <row r="12" spans="1:15" ht="18.75" customHeight="1">
      <c r="A12" s="9" t="s">
        <v>34</v>
      </c>
      <c r="B12" s="10" t="s">
        <v>35</v>
      </c>
      <c r="C12" s="11">
        <v>26</v>
      </c>
      <c r="D12" s="11">
        <v>5</v>
      </c>
      <c r="E12" s="12">
        <f t="shared" si="0"/>
        <v>19.230769230769234</v>
      </c>
      <c r="F12" s="13">
        <v>71</v>
      </c>
      <c r="G12" s="13">
        <v>33</v>
      </c>
      <c r="H12" s="14">
        <f t="shared" si="1"/>
        <v>46.478873239436616</v>
      </c>
      <c r="I12" s="15">
        <v>361</v>
      </c>
      <c r="J12" s="15">
        <v>154</v>
      </c>
      <c r="K12" s="16">
        <f t="shared" si="2"/>
        <v>42.65927977839335</v>
      </c>
      <c r="L12" s="17">
        <f t="shared" si="3"/>
        <v>458</v>
      </c>
      <c r="M12" s="17">
        <f t="shared" si="3"/>
        <v>192</v>
      </c>
      <c r="N12" s="18">
        <f t="shared" si="4"/>
        <v>41.92139737991266</v>
      </c>
      <c r="O12" s="60">
        <f t="shared" si="5"/>
        <v>0</v>
      </c>
    </row>
    <row r="13" spans="1:15" ht="18.75" customHeight="1">
      <c r="A13" s="9" t="s">
        <v>36</v>
      </c>
      <c r="B13" s="10" t="s">
        <v>37</v>
      </c>
      <c r="C13" s="11">
        <v>36</v>
      </c>
      <c r="D13" s="11">
        <v>8</v>
      </c>
      <c r="E13" s="12">
        <f t="shared" si="0"/>
        <v>22.22222222222222</v>
      </c>
      <c r="F13" s="13">
        <v>49</v>
      </c>
      <c r="G13" s="13">
        <v>25</v>
      </c>
      <c r="H13" s="14">
        <f t="shared" si="1"/>
        <v>51.02040816326531</v>
      </c>
      <c r="I13" s="15">
        <v>147</v>
      </c>
      <c r="J13" s="15">
        <v>31</v>
      </c>
      <c r="K13" s="16">
        <f t="shared" si="2"/>
        <v>21.08843537414966</v>
      </c>
      <c r="L13" s="17">
        <f t="shared" si="3"/>
        <v>232</v>
      </c>
      <c r="M13" s="17">
        <f t="shared" si="3"/>
        <v>64</v>
      </c>
      <c r="N13" s="18">
        <f t="shared" si="4"/>
        <v>27.586206896551722</v>
      </c>
      <c r="O13" s="60">
        <f t="shared" si="5"/>
        <v>0</v>
      </c>
    </row>
    <row r="14" spans="1:15" ht="18.75" customHeight="1">
      <c r="A14" s="9" t="s">
        <v>38</v>
      </c>
      <c r="B14" s="10" t="s">
        <v>39</v>
      </c>
      <c r="C14" s="11">
        <v>15</v>
      </c>
      <c r="D14" s="11">
        <v>8</v>
      </c>
      <c r="E14" s="12">
        <f t="shared" si="0"/>
        <v>53.333333333333336</v>
      </c>
      <c r="F14" s="13">
        <v>7</v>
      </c>
      <c r="G14" s="13">
        <v>5</v>
      </c>
      <c r="H14" s="14">
        <f t="shared" si="1"/>
        <v>71.42857142857143</v>
      </c>
      <c r="I14" s="15">
        <v>102</v>
      </c>
      <c r="J14" s="15">
        <v>50</v>
      </c>
      <c r="K14" s="16">
        <f t="shared" si="2"/>
        <v>49.01960784313725</v>
      </c>
      <c r="L14" s="17">
        <f t="shared" si="3"/>
        <v>124</v>
      </c>
      <c r="M14" s="17">
        <f t="shared" si="3"/>
        <v>63</v>
      </c>
      <c r="N14" s="18">
        <f t="shared" si="4"/>
        <v>50.806451612903224</v>
      </c>
      <c r="O14" s="60">
        <f t="shared" si="5"/>
        <v>0</v>
      </c>
    </row>
    <row r="15" spans="1:15" ht="18.75" customHeight="1">
      <c r="A15" s="9" t="s">
        <v>40</v>
      </c>
      <c r="B15" s="10" t="s">
        <v>41</v>
      </c>
      <c r="C15" s="11">
        <v>14</v>
      </c>
      <c r="D15" s="11">
        <v>12</v>
      </c>
      <c r="E15" s="12">
        <f t="shared" si="0"/>
        <v>85.71428571428571</v>
      </c>
      <c r="F15" s="13">
        <v>35</v>
      </c>
      <c r="G15" s="13">
        <v>22</v>
      </c>
      <c r="H15" s="14">
        <f t="shared" si="1"/>
        <v>62.857142857142854</v>
      </c>
      <c r="I15" s="15">
        <v>156</v>
      </c>
      <c r="J15" s="15">
        <v>106</v>
      </c>
      <c r="K15" s="16">
        <f t="shared" si="2"/>
        <v>67.94871794871796</v>
      </c>
      <c r="L15" s="17">
        <f t="shared" si="3"/>
        <v>205</v>
      </c>
      <c r="M15" s="17">
        <f t="shared" si="3"/>
        <v>140</v>
      </c>
      <c r="N15" s="18">
        <f t="shared" si="4"/>
        <v>68.29268292682927</v>
      </c>
      <c r="O15" s="68">
        <f t="shared" si="5"/>
        <v>1</v>
      </c>
    </row>
    <row r="16" spans="1:15" ht="18.75" customHeight="1">
      <c r="A16" s="9" t="s">
        <v>42</v>
      </c>
      <c r="B16" s="10" t="s">
        <v>43</v>
      </c>
      <c r="C16" s="11">
        <v>48</v>
      </c>
      <c r="D16" s="11">
        <v>9</v>
      </c>
      <c r="E16" s="12">
        <f t="shared" si="0"/>
        <v>18.75</v>
      </c>
      <c r="F16" s="13">
        <v>142</v>
      </c>
      <c r="G16" s="13">
        <v>70</v>
      </c>
      <c r="H16" s="14">
        <f t="shared" si="1"/>
        <v>49.29577464788733</v>
      </c>
      <c r="I16" s="15">
        <v>361</v>
      </c>
      <c r="J16" s="15">
        <v>123</v>
      </c>
      <c r="K16" s="16">
        <f t="shared" si="2"/>
        <v>34.07202216066482</v>
      </c>
      <c r="L16" s="17">
        <f t="shared" si="3"/>
        <v>551</v>
      </c>
      <c r="M16" s="17">
        <f t="shared" si="3"/>
        <v>202</v>
      </c>
      <c r="N16" s="18">
        <f t="shared" si="4"/>
        <v>36.66061705989111</v>
      </c>
      <c r="O16" s="60">
        <f t="shared" si="5"/>
        <v>0</v>
      </c>
    </row>
    <row r="17" spans="1:15" ht="18.75" customHeight="1">
      <c r="A17" s="9" t="s">
        <v>44</v>
      </c>
      <c r="B17" s="10" t="s">
        <v>45</v>
      </c>
      <c r="C17" s="11">
        <v>30</v>
      </c>
      <c r="D17" s="11">
        <v>16</v>
      </c>
      <c r="E17" s="12">
        <f t="shared" si="0"/>
        <v>53.333333333333336</v>
      </c>
      <c r="F17" s="13">
        <v>13</v>
      </c>
      <c r="G17" s="13">
        <v>10</v>
      </c>
      <c r="H17" s="14">
        <f t="shared" si="1"/>
        <v>76.92307692307693</v>
      </c>
      <c r="I17" s="15">
        <v>63</v>
      </c>
      <c r="J17" s="15">
        <v>25</v>
      </c>
      <c r="K17" s="16">
        <f t="shared" si="2"/>
        <v>39.682539682539684</v>
      </c>
      <c r="L17" s="17">
        <f t="shared" si="3"/>
        <v>106</v>
      </c>
      <c r="M17" s="17">
        <f t="shared" si="3"/>
        <v>51</v>
      </c>
      <c r="N17" s="18">
        <f t="shared" si="4"/>
        <v>48.113207547169814</v>
      </c>
      <c r="O17" s="60">
        <f t="shared" si="5"/>
        <v>0</v>
      </c>
    </row>
    <row r="18" spans="1:15" ht="18.75" customHeight="1">
      <c r="A18" s="9" t="s">
        <v>46</v>
      </c>
      <c r="B18" s="10" t="s">
        <v>47</v>
      </c>
      <c r="C18" s="11">
        <v>17</v>
      </c>
      <c r="D18" s="11">
        <v>9</v>
      </c>
      <c r="E18" s="12">
        <f t="shared" si="0"/>
        <v>52.94117647058824</v>
      </c>
      <c r="F18" s="13">
        <v>30</v>
      </c>
      <c r="G18" s="13">
        <v>14</v>
      </c>
      <c r="H18" s="14">
        <f t="shared" si="1"/>
        <v>46.666666666666664</v>
      </c>
      <c r="I18" s="15">
        <v>97</v>
      </c>
      <c r="J18" s="15">
        <v>33</v>
      </c>
      <c r="K18" s="16">
        <f t="shared" si="2"/>
        <v>34.02061855670103</v>
      </c>
      <c r="L18" s="17">
        <f t="shared" si="3"/>
        <v>144</v>
      </c>
      <c r="M18" s="17">
        <f t="shared" si="3"/>
        <v>56</v>
      </c>
      <c r="N18" s="18">
        <f t="shared" si="4"/>
        <v>38.88888888888889</v>
      </c>
      <c r="O18" s="60">
        <f t="shared" si="5"/>
        <v>0</v>
      </c>
    </row>
    <row r="19" spans="1:15" ht="18.75" customHeight="1">
      <c r="A19" s="9" t="s">
        <v>48</v>
      </c>
      <c r="B19" s="10" t="s">
        <v>49</v>
      </c>
      <c r="C19" s="11">
        <v>33</v>
      </c>
      <c r="D19" s="11">
        <v>8</v>
      </c>
      <c r="E19" s="12">
        <f t="shared" si="0"/>
        <v>24.242424242424242</v>
      </c>
      <c r="F19" s="13">
        <v>77</v>
      </c>
      <c r="G19" s="13">
        <v>33</v>
      </c>
      <c r="H19" s="14">
        <f t="shared" si="1"/>
        <v>42.857142857142854</v>
      </c>
      <c r="I19" s="15">
        <v>237</v>
      </c>
      <c r="J19" s="15">
        <v>79</v>
      </c>
      <c r="K19" s="16">
        <f t="shared" si="2"/>
        <v>33.33333333333333</v>
      </c>
      <c r="L19" s="17">
        <f t="shared" si="3"/>
        <v>347</v>
      </c>
      <c r="M19" s="17">
        <f t="shared" si="3"/>
        <v>120</v>
      </c>
      <c r="N19" s="18">
        <f t="shared" si="4"/>
        <v>34.5821325648415</v>
      </c>
      <c r="O19" s="60">
        <f t="shared" si="5"/>
        <v>0</v>
      </c>
    </row>
    <row r="20" spans="1:15" ht="18.75" customHeight="1">
      <c r="A20" s="21" t="s">
        <v>50</v>
      </c>
      <c r="B20" s="22" t="s">
        <v>51</v>
      </c>
      <c r="C20" s="11">
        <v>78</v>
      </c>
      <c r="D20" s="11">
        <v>17</v>
      </c>
      <c r="E20" s="12">
        <f t="shared" si="0"/>
        <v>21.794871794871796</v>
      </c>
      <c r="F20" s="13">
        <v>182</v>
      </c>
      <c r="G20" s="13">
        <v>79</v>
      </c>
      <c r="H20" s="14">
        <f t="shared" si="1"/>
        <v>43.40659340659341</v>
      </c>
      <c r="I20" s="15">
        <v>435</v>
      </c>
      <c r="J20" s="15">
        <v>177</v>
      </c>
      <c r="K20" s="16">
        <f t="shared" si="2"/>
        <v>40.689655172413794</v>
      </c>
      <c r="L20" s="17">
        <f t="shared" si="3"/>
        <v>695</v>
      </c>
      <c r="M20" s="17">
        <f t="shared" si="3"/>
        <v>273</v>
      </c>
      <c r="N20" s="18">
        <f t="shared" si="4"/>
        <v>39.280575539568346</v>
      </c>
      <c r="O20" s="60">
        <f t="shared" si="5"/>
        <v>0</v>
      </c>
    </row>
    <row r="21" spans="1:15" ht="18.75" customHeight="1">
      <c r="A21" s="21" t="s">
        <v>52</v>
      </c>
      <c r="B21" s="22" t="s">
        <v>53</v>
      </c>
      <c r="C21" s="11">
        <v>99</v>
      </c>
      <c r="D21" s="11">
        <v>23</v>
      </c>
      <c r="E21" s="12">
        <f t="shared" si="0"/>
        <v>23.232323232323232</v>
      </c>
      <c r="F21" s="13">
        <v>292</v>
      </c>
      <c r="G21" s="13">
        <v>153</v>
      </c>
      <c r="H21" s="14">
        <f t="shared" si="1"/>
        <v>52.3972602739726</v>
      </c>
      <c r="I21" s="15">
        <v>737</v>
      </c>
      <c r="J21" s="15">
        <v>242</v>
      </c>
      <c r="K21" s="16">
        <f t="shared" si="2"/>
        <v>32.83582089552239</v>
      </c>
      <c r="L21" s="17">
        <f t="shared" si="3"/>
        <v>1128</v>
      </c>
      <c r="M21" s="17">
        <f t="shared" si="3"/>
        <v>418</v>
      </c>
      <c r="N21" s="18">
        <f t="shared" si="4"/>
        <v>37.05673758865248</v>
      </c>
      <c r="O21" s="60">
        <f t="shared" si="5"/>
        <v>0</v>
      </c>
    </row>
    <row r="22" spans="1:15" ht="18.75" customHeight="1">
      <c r="A22" s="21" t="s">
        <v>54</v>
      </c>
      <c r="B22" s="22" t="s">
        <v>55</v>
      </c>
      <c r="C22" s="11">
        <v>55</v>
      </c>
      <c r="D22" s="11">
        <v>10</v>
      </c>
      <c r="E22" s="12">
        <f t="shared" si="0"/>
        <v>18.181818181818183</v>
      </c>
      <c r="F22" s="13">
        <v>151</v>
      </c>
      <c r="G22" s="13">
        <v>68</v>
      </c>
      <c r="H22" s="14">
        <f t="shared" si="1"/>
        <v>45.033112582781456</v>
      </c>
      <c r="I22" s="15">
        <v>419</v>
      </c>
      <c r="J22" s="15">
        <v>143</v>
      </c>
      <c r="K22" s="16">
        <f t="shared" si="2"/>
        <v>34.12887828162291</v>
      </c>
      <c r="L22" s="17">
        <f t="shared" si="3"/>
        <v>625</v>
      </c>
      <c r="M22" s="17">
        <f t="shared" si="3"/>
        <v>221</v>
      </c>
      <c r="N22" s="18">
        <f t="shared" si="4"/>
        <v>35.36</v>
      </c>
      <c r="O22" s="60">
        <f t="shared" si="5"/>
        <v>0</v>
      </c>
    </row>
    <row r="23" spans="1:15" ht="18.75" customHeight="1">
      <c r="A23" s="21" t="s">
        <v>56</v>
      </c>
      <c r="B23" s="22" t="s">
        <v>57</v>
      </c>
      <c r="C23" s="11">
        <v>130</v>
      </c>
      <c r="D23" s="11">
        <v>17</v>
      </c>
      <c r="E23" s="45">
        <f t="shared" si="0"/>
        <v>13.076923076923078</v>
      </c>
      <c r="F23" s="13">
        <v>174</v>
      </c>
      <c r="G23" s="13">
        <v>41</v>
      </c>
      <c r="H23" s="45">
        <f t="shared" si="1"/>
        <v>23.563218390804597</v>
      </c>
      <c r="I23" s="15">
        <v>584</v>
      </c>
      <c r="J23" s="15">
        <v>73</v>
      </c>
      <c r="K23" s="45">
        <f t="shared" si="2"/>
        <v>12.5</v>
      </c>
      <c r="L23" s="17">
        <f t="shared" si="3"/>
        <v>888</v>
      </c>
      <c r="M23" s="17">
        <f t="shared" si="3"/>
        <v>131</v>
      </c>
      <c r="N23" s="45">
        <f t="shared" si="4"/>
        <v>14.752252252252251</v>
      </c>
      <c r="O23" s="60">
        <f t="shared" si="5"/>
        <v>0</v>
      </c>
    </row>
    <row r="24" spans="1:15" ht="18.75" customHeight="1">
      <c r="A24" s="23" t="s">
        <v>58</v>
      </c>
      <c r="B24" s="24" t="s">
        <v>59</v>
      </c>
      <c r="C24" s="25">
        <v>43</v>
      </c>
      <c r="D24" s="25">
        <v>11</v>
      </c>
      <c r="E24" s="12">
        <f t="shared" si="0"/>
        <v>25.581395348837212</v>
      </c>
      <c r="F24" s="13">
        <v>158</v>
      </c>
      <c r="G24" s="13">
        <v>48</v>
      </c>
      <c r="H24" s="14">
        <f t="shared" si="1"/>
        <v>30.37974683544304</v>
      </c>
      <c r="I24" s="15">
        <v>455</v>
      </c>
      <c r="J24" s="15">
        <v>115</v>
      </c>
      <c r="K24" s="16">
        <f t="shared" si="2"/>
        <v>25.274725274725274</v>
      </c>
      <c r="L24" s="17">
        <f t="shared" si="3"/>
        <v>656</v>
      </c>
      <c r="M24" s="17">
        <f t="shared" si="3"/>
        <v>174</v>
      </c>
      <c r="N24" s="18">
        <f t="shared" si="4"/>
        <v>26.52439024390244</v>
      </c>
      <c r="O24" s="60">
        <f t="shared" si="5"/>
        <v>0</v>
      </c>
    </row>
    <row r="25" spans="1:15" ht="18.75" customHeight="1">
      <c r="A25" s="26">
        <v>77684</v>
      </c>
      <c r="B25" s="10" t="s">
        <v>60</v>
      </c>
      <c r="C25" s="11">
        <v>22</v>
      </c>
      <c r="D25" s="11">
        <v>4</v>
      </c>
      <c r="E25" s="12">
        <f t="shared" si="0"/>
        <v>18.181818181818183</v>
      </c>
      <c r="F25" s="13">
        <v>51</v>
      </c>
      <c r="G25" s="13">
        <v>16</v>
      </c>
      <c r="H25" s="14">
        <f t="shared" si="1"/>
        <v>31.372549019607842</v>
      </c>
      <c r="I25" s="15">
        <v>141</v>
      </c>
      <c r="J25" s="15">
        <v>46</v>
      </c>
      <c r="K25" s="16">
        <f t="shared" si="2"/>
        <v>32.62411347517731</v>
      </c>
      <c r="L25" s="17">
        <f>SUM(C25,F25,I25)</f>
        <v>214</v>
      </c>
      <c r="M25" s="17">
        <f>SUM(D25,G25,J25)</f>
        <v>66</v>
      </c>
      <c r="N25" s="18">
        <f t="shared" si="4"/>
        <v>30.8411214953271</v>
      </c>
      <c r="O25" s="60">
        <f t="shared" si="5"/>
        <v>0</v>
      </c>
    </row>
    <row r="26" spans="1:16" ht="18.75" customHeight="1">
      <c r="A26" s="27">
        <v>99745</v>
      </c>
      <c r="B26" s="22" t="s">
        <v>61</v>
      </c>
      <c r="C26" s="11">
        <v>118</v>
      </c>
      <c r="D26" s="11">
        <v>62</v>
      </c>
      <c r="E26" s="12">
        <f t="shared" si="0"/>
        <v>52.54237288135594</v>
      </c>
      <c r="F26" s="13">
        <v>221</v>
      </c>
      <c r="G26" s="13">
        <v>119</v>
      </c>
      <c r="H26" s="14">
        <f t="shared" si="1"/>
        <v>53.84615384615385</v>
      </c>
      <c r="I26" s="15">
        <v>622</v>
      </c>
      <c r="J26" s="15">
        <v>316</v>
      </c>
      <c r="K26" s="16">
        <f t="shared" si="2"/>
        <v>50.80385852090033</v>
      </c>
      <c r="L26" s="17">
        <f>SUM(C26,F26,I26)</f>
        <v>961</v>
      </c>
      <c r="M26" s="17">
        <f>SUM(D26,G26,J26)</f>
        <v>497</v>
      </c>
      <c r="N26" s="18">
        <f t="shared" si="4"/>
        <v>51.716961498439126</v>
      </c>
      <c r="O26" s="60">
        <f t="shared" si="5"/>
        <v>0</v>
      </c>
      <c r="P26" t="s">
        <v>73</v>
      </c>
    </row>
    <row r="27" spans="2:15" ht="18.75" customHeight="1">
      <c r="B27" s="28" t="s">
        <v>63</v>
      </c>
      <c r="C27" s="29">
        <f>SUM(C20:C24,C26)</f>
        <v>523</v>
      </c>
      <c r="D27" s="29">
        <f>SUM(D20:D24,D26)</f>
        <v>140</v>
      </c>
      <c r="E27" s="30">
        <f t="shared" si="0"/>
        <v>26.76864244741874</v>
      </c>
      <c r="F27" s="31">
        <f>SUM(F20:F24,F26)</f>
        <v>1178</v>
      </c>
      <c r="G27" s="31">
        <f>SUM(G20:G24,G26)</f>
        <v>508</v>
      </c>
      <c r="H27" s="32">
        <f t="shared" si="1"/>
        <v>43.12393887945671</v>
      </c>
      <c r="I27" s="31">
        <f>SUM(I20:I24,I26)</f>
        <v>3252</v>
      </c>
      <c r="J27" s="31">
        <f>SUM(J20:J24,J26)</f>
        <v>1066</v>
      </c>
      <c r="K27" s="32">
        <f t="shared" si="2"/>
        <v>32.779827798277985</v>
      </c>
      <c r="L27" s="31">
        <f>SUM(L20:L24,L26)</f>
        <v>4953</v>
      </c>
      <c r="M27" s="31">
        <f>SUM(M20:M24,M26)</f>
        <v>1714</v>
      </c>
      <c r="N27" s="32">
        <f t="shared" si="4"/>
        <v>34.60528972339996</v>
      </c>
      <c r="O27" s="31">
        <f>SUM(O20:O24,O26)</f>
        <v>0</v>
      </c>
    </row>
    <row r="28" spans="2:15" ht="18.75" customHeight="1">
      <c r="B28" s="33" t="s">
        <v>64</v>
      </c>
      <c r="C28" s="31">
        <f>SUM(C3:C18,C19,C25)</f>
        <v>555</v>
      </c>
      <c r="D28" s="31">
        <f>SUM(D3:D18,D19,D25)</f>
        <v>226</v>
      </c>
      <c r="E28" s="32">
        <f t="shared" si="0"/>
        <v>40.72072072072072</v>
      </c>
      <c r="F28" s="31">
        <f>SUM(F3:F18,F19,F25)</f>
        <v>890</v>
      </c>
      <c r="G28" s="31">
        <f>SUM(G3:G18,G19,G25)</f>
        <v>469</v>
      </c>
      <c r="H28" s="32">
        <f t="shared" si="1"/>
        <v>52.69662921348315</v>
      </c>
      <c r="I28" s="31">
        <f>SUM(I3:I18,I19,I25)</f>
        <v>3465</v>
      </c>
      <c r="J28" s="31">
        <f>SUM(J3:J18,J19,J25)</f>
        <v>1594</v>
      </c>
      <c r="K28" s="32">
        <f t="shared" si="2"/>
        <v>46.002886002886</v>
      </c>
      <c r="L28" s="31">
        <f>SUM(L3:L18,L19,L25)</f>
        <v>4910</v>
      </c>
      <c r="M28" s="31">
        <f>SUM(M3:M18,M19,M25)</f>
        <v>2289</v>
      </c>
      <c r="N28" s="32">
        <f t="shared" si="4"/>
        <v>46.61914460285133</v>
      </c>
      <c r="O28" s="31">
        <f>SUM(O3:O18,O19,O25)</f>
        <v>4</v>
      </c>
    </row>
    <row r="29" spans="2:15" ht="18.75" customHeight="1" thickBot="1">
      <c r="B29" s="34" t="s">
        <v>65</v>
      </c>
      <c r="C29" s="35">
        <f>SUM(C27:C28)</f>
        <v>1078</v>
      </c>
      <c r="D29" s="35">
        <f>SUM(D27:D28)</f>
        <v>366</v>
      </c>
      <c r="E29" s="36">
        <f t="shared" si="0"/>
        <v>33.95176252319109</v>
      </c>
      <c r="F29" s="35">
        <f>SUM(F27:F28)</f>
        <v>2068</v>
      </c>
      <c r="G29" s="35">
        <f>SUM(G27:G28)</f>
        <v>977</v>
      </c>
      <c r="H29" s="36">
        <f t="shared" si="1"/>
        <v>47.24371373307544</v>
      </c>
      <c r="I29" s="35">
        <f>SUM(I27:I28)</f>
        <v>6717</v>
      </c>
      <c r="J29" s="35">
        <f>SUM(J27:J28)</f>
        <v>2660</v>
      </c>
      <c r="K29" s="36">
        <f t="shared" si="2"/>
        <v>39.60101235670686</v>
      </c>
      <c r="L29" s="35">
        <f>SUM(L27:L28)</f>
        <v>9863</v>
      </c>
      <c r="M29" s="35">
        <f>SUM(M27:M28)</f>
        <v>4003</v>
      </c>
      <c r="N29" s="36">
        <f t="shared" si="4"/>
        <v>40.58602859170638</v>
      </c>
      <c r="O29" s="35">
        <f>SUM(O27:O28)</f>
        <v>4</v>
      </c>
    </row>
    <row r="30" ht="18.75" customHeight="1"/>
    <row r="31" ht="18.75" customHeight="1" thickBot="1"/>
    <row r="32" spans="2:4" ht="18.75" customHeight="1">
      <c r="B32" s="37" t="s">
        <v>66</v>
      </c>
      <c r="C32" s="38">
        <v>6</v>
      </c>
      <c r="D32" s="39" t="s">
        <v>67</v>
      </c>
    </row>
    <row r="33" spans="2:4" ht="41.25" customHeight="1">
      <c r="B33" s="40" t="s">
        <v>82</v>
      </c>
      <c r="C33" s="20">
        <f>O27</f>
        <v>0</v>
      </c>
      <c r="D33" s="41" t="s">
        <v>67</v>
      </c>
    </row>
    <row r="34" spans="2:4" ht="18.75" customHeight="1" thickBot="1">
      <c r="B34" s="42" t="s">
        <v>9</v>
      </c>
      <c r="C34" s="43">
        <f>C33/C32*100</f>
        <v>0</v>
      </c>
      <c r="D34" s="44"/>
    </row>
    <row r="35" spans="2:4" ht="18.75" customHeight="1">
      <c r="B35" s="37" t="s">
        <v>69</v>
      </c>
      <c r="C35" s="38">
        <v>18</v>
      </c>
      <c r="D35" s="39" t="s">
        <v>67</v>
      </c>
    </row>
    <row r="36" spans="2:4" ht="47.25" customHeight="1">
      <c r="B36" s="40" t="s">
        <v>83</v>
      </c>
      <c r="C36" s="20">
        <f>O28</f>
        <v>4</v>
      </c>
      <c r="D36" s="41" t="s">
        <v>67</v>
      </c>
    </row>
    <row r="37" spans="2:4" ht="18.75" customHeight="1" thickBot="1">
      <c r="B37" s="42" t="s">
        <v>9</v>
      </c>
      <c r="C37" s="43">
        <f>C36/C35*100</f>
        <v>22.22222222222222</v>
      </c>
      <c r="D37" s="44"/>
    </row>
    <row r="38" spans="2:4" ht="18.75" customHeight="1">
      <c r="B38" s="37" t="s">
        <v>71</v>
      </c>
      <c r="C38" s="38">
        <v>24</v>
      </c>
      <c r="D38" s="39" t="s">
        <v>67</v>
      </c>
    </row>
    <row r="39" spans="2:4" ht="57" customHeight="1">
      <c r="B39" s="40" t="s">
        <v>84</v>
      </c>
      <c r="C39" s="20">
        <f>O29</f>
        <v>4</v>
      </c>
      <c r="D39" s="41" t="s">
        <v>67</v>
      </c>
    </row>
    <row r="40" spans="2:4" ht="18.75" customHeight="1" thickBot="1">
      <c r="B40" s="42" t="s">
        <v>9</v>
      </c>
      <c r="C40" s="43">
        <f>C39/C38*100</f>
        <v>16.666666666666664</v>
      </c>
      <c r="D40" s="4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pane xSplit="2" ySplit="2" topLeftCell="G1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15" sqref="O15"/>
    </sheetView>
  </sheetViews>
  <sheetFormatPr defaultColWidth="9.00390625" defaultRowHeight="14.25"/>
  <cols>
    <col min="2" max="2" width="48.125" style="0" customWidth="1"/>
    <col min="15" max="15" width="15.25390625" style="0" customWidth="1"/>
    <col min="16" max="16" width="12.625" style="0" customWidth="1"/>
    <col min="246" max="246" width="48.125" style="0" customWidth="1"/>
  </cols>
  <sheetData>
    <row r="1" spans="1:13" ht="18.75" customHeight="1" thickBot="1">
      <c r="A1" s="1" t="s">
        <v>81</v>
      </c>
      <c r="D1" t="s">
        <v>1</v>
      </c>
      <c r="G1" t="s">
        <v>2</v>
      </c>
      <c r="J1" t="s">
        <v>3</v>
      </c>
      <c r="M1" t="s">
        <v>4</v>
      </c>
    </row>
    <row r="2" spans="1:15" ht="75.75" customHeight="1">
      <c r="A2" s="2" t="s">
        <v>5</v>
      </c>
      <c r="B2" s="3" t="s">
        <v>6</v>
      </c>
      <c r="C2" s="4" t="s">
        <v>7</v>
      </c>
      <c r="D2" s="4" t="s">
        <v>8</v>
      </c>
      <c r="E2" s="4" t="s">
        <v>9</v>
      </c>
      <c r="F2" s="5" t="s">
        <v>10</v>
      </c>
      <c r="G2" s="5" t="s">
        <v>11</v>
      </c>
      <c r="H2" s="5" t="s">
        <v>9</v>
      </c>
      <c r="I2" s="6" t="s">
        <v>12</v>
      </c>
      <c r="J2" s="6" t="s">
        <v>13</v>
      </c>
      <c r="K2" s="6" t="s">
        <v>9</v>
      </c>
      <c r="L2" s="7" t="s">
        <v>14</v>
      </c>
      <c r="M2" s="7" t="s">
        <v>15</v>
      </c>
      <c r="N2" s="7" t="s">
        <v>9</v>
      </c>
      <c r="O2" s="67" t="s">
        <v>80</v>
      </c>
    </row>
    <row r="3" spans="1:15" ht="18.75" customHeight="1">
      <c r="A3" s="9" t="s">
        <v>16</v>
      </c>
      <c r="B3" s="10" t="s">
        <v>17</v>
      </c>
      <c r="C3" s="11">
        <v>22</v>
      </c>
      <c r="D3" s="11">
        <v>19</v>
      </c>
      <c r="E3" s="12">
        <f>D3/C3*100</f>
        <v>86.36363636363636</v>
      </c>
      <c r="F3" s="13">
        <v>17</v>
      </c>
      <c r="G3" s="13">
        <v>16</v>
      </c>
      <c r="H3" s="14">
        <f>G3/F3*100</f>
        <v>94.11764705882352</v>
      </c>
      <c r="I3" s="15">
        <v>78</v>
      </c>
      <c r="J3" s="15">
        <v>62</v>
      </c>
      <c r="K3" s="16">
        <f>J3/I3*100</f>
        <v>79.48717948717949</v>
      </c>
      <c r="L3" s="17">
        <f>SUM(C3,F3,I3)</f>
        <v>117</v>
      </c>
      <c r="M3" s="17">
        <f>SUM(D3,G3,J3)</f>
        <v>97</v>
      </c>
      <c r="N3" s="18">
        <f>M3/L3*100</f>
        <v>82.90598290598291</v>
      </c>
      <c r="O3" s="19">
        <f>IF(N3&gt;60,1,0)</f>
        <v>1</v>
      </c>
    </row>
    <row r="4" spans="1:15" ht="18.75" customHeight="1">
      <c r="A4" s="9" t="s">
        <v>18</v>
      </c>
      <c r="B4" s="10" t="s">
        <v>19</v>
      </c>
      <c r="C4" s="11">
        <v>21</v>
      </c>
      <c r="D4" s="11">
        <v>12</v>
      </c>
      <c r="E4" s="12">
        <f aca="true" t="shared" si="0" ref="E4:E29">D4/C4*100</f>
        <v>57.14285714285714</v>
      </c>
      <c r="F4" s="13">
        <v>25</v>
      </c>
      <c r="G4" s="13">
        <v>18</v>
      </c>
      <c r="H4" s="14">
        <f aca="true" t="shared" si="1" ref="H4:H29">G4/F4*100</f>
        <v>72</v>
      </c>
      <c r="I4" s="15">
        <v>95</v>
      </c>
      <c r="J4" s="15">
        <v>57</v>
      </c>
      <c r="K4" s="16">
        <f aca="true" t="shared" si="2" ref="K4:K29">J4/I4*100</f>
        <v>60</v>
      </c>
      <c r="L4" s="17">
        <f aca="true" t="shared" si="3" ref="L4:M24">SUM(C4,F4,I4)</f>
        <v>141</v>
      </c>
      <c r="M4" s="17">
        <f t="shared" si="3"/>
        <v>87</v>
      </c>
      <c r="N4" s="18">
        <f aca="true" t="shared" si="4" ref="N4:N29">M4/L4*100</f>
        <v>61.702127659574465</v>
      </c>
      <c r="O4" s="19">
        <f aca="true" t="shared" si="5" ref="O4:O26">IF(N4&gt;60,1,0)</f>
        <v>1</v>
      </c>
    </row>
    <row r="5" spans="1:15" ht="18.75" customHeight="1">
      <c r="A5" s="9" t="s">
        <v>20</v>
      </c>
      <c r="B5" s="10" t="s">
        <v>21</v>
      </c>
      <c r="C5" s="11">
        <v>41</v>
      </c>
      <c r="D5" s="11">
        <v>29</v>
      </c>
      <c r="E5" s="12">
        <f t="shared" si="0"/>
        <v>70.73170731707317</v>
      </c>
      <c r="F5" s="13">
        <v>60</v>
      </c>
      <c r="G5" s="13">
        <v>45</v>
      </c>
      <c r="H5" s="14">
        <f t="shared" si="1"/>
        <v>75</v>
      </c>
      <c r="I5" s="15">
        <v>266</v>
      </c>
      <c r="J5" s="15">
        <v>166</v>
      </c>
      <c r="K5" s="16">
        <f t="shared" si="2"/>
        <v>62.40601503759399</v>
      </c>
      <c r="L5" s="17">
        <f t="shared" si="3"/>
        <v>367</v>
      </c>
      <c r="M5" s="17">
        <f t="shared" si="3"/>
        <v>240</v>
      </c>
      <c r="N5" s="18">
        <f t="shared" si="4"/>
        <v>65.39509536784742</v>
      </c>
      <c r="O5" s="19">
        <f t="shared" si="5"/>
        <v>1</v>
      </c>
    </row>
    <row r="6" spans="1:15" ht="18.75" customHeight="1">
      <c r="A6" s="9" t="s">
        <v>22</v>
      </c>
      <c r="B6" s="10" t="s">
        <v>23</v>
      </c>
      <c r="C6" s="11">
        <v>20</v>
      </c>
      <c r="D6" s="11">
        <v>9</v>
      </c>
      <c r="E6" s="12">
        <f t="shared" si="0"/>
        <v>45</v>
      </c>
      <c r="F6" s="13">
        <v>40</v>
      </c>
      <c r="G6" s="13">
        <v>28</v>
      </c>
      <c r="H6" s="14">
        <f t="shared" si="1"/>
        <v>70</v>
      </c>
      <c r="I6" s="15">
        <v>242</v>
      </c>
      <c r="J6" s="15">
        <v>109</v>
      </c>
      <c r="K6" s="16">
        <f t="shared" si="2"/>
        <v>45.04132231404959</v>
      </c>
      <c r="L6" s="17">
        <f t="shared" si="3"/>
        <v>302</v>
      </c>
      <c r="M6" s="17">
        <f t="shared" si="3"/>
        <v>146</v>
      </c>
      <c r="N6" s="18">
        <f t="shared" si="4"/>
        <v>48.34437086092716</v>
      </c>
      <c r="O6" s="20">
        <f t="shared" si="5"/>
        <v>0</v>
      </c>
    </row>
    <row r="7" spans="1:15" ht="18.75" customHeight="1">
      <c r="A7" s="9" t="s">
        <v>24</v>
      </c>
      <c r="B7" s="10" t="s">
        <v>25</v>
      </c>
      <c r="C7" s="11">
        <v>16</v>
      </c>
      <c r="D7" s="11">
        <v>11</v>
      </c>
      <c r="E7" s="12">
        <f t="shared" si="0"/>
        <v>68.75</v>
      </c>
      <c r="F7" s="13">
        <v>25</v>
      </c>
      <c r="G7" s="13">
        <v>22</v>
      </c>
      <c r="H7" s="14">
        <f t="shared" si="1"/>
        <v>88</v>
      </c>
      <c r="I7" s="15">
        <v>126</v>
      </c>
      <c r="J7" s="15">
        <v>100</v>
      </c>
      <c r="K7" s="16">
        <f t="shared" si="2"/>
        <v>79.36507936507937</v>
      </c>
      <c r="L7" s="17">
        <f t="shared" si="3"/>
        <v>167</v>
      </c>
      <c r="M7" s="17">
        <f t="shared" si="3"/>
        <v>133</v>
      </c>
      <c r="N7" s="18">
        <f t="shared" si="4"/>
        <v>79.64071856287424</v>
      </c>
      <c r="O7" s="19">
        <f t="shared" si="5"/>
        <v>1</v>
      </c>
    </row>
    <row r="8" spans="1:15" ht="18.75" customHeight="1">
      <c r="A8" s="9" t="s">
        <v>26</v>
      </c>
      <c r="B8" s="10" t="s">
        <v>27</v>
      </c>
      <c r="C8" s="11">
        <v>55</v>
      </c>
      <c r="D8" s="11">
        <v>27</v>
      </c>
      <c r="E8" s="12">
        <f t="shared" si="0"/>
        <v>49.09090909090909</v>
      </c>
      <c r="F8" s="13">
        <v>33</v>
      </c>
      <c r="G8" s="13">
        <v>10</v>
      </c>
      <c r="H8" s="14">
        <f t="shared" si="1"/>
        <v>30.303030303030305</v>
      </c>
      <c r="I8" s="15">
        <v>175</v>
      </c>
      <c r="J8" s="15">
        <v>97</v>
      </c>
      <c r="K8" s="16">
        <f t="shared" si="2"/>
        <v>55.42857142857143</v>
      </c>
      <c r="L8" s="17">
        <f t="shared" si="3"/>
        <v>263</v>
      </c>
      <c r="M8" s="17">
        <f t="shared" si="3"/>
        <v>134</v>
      </c>
      <c r="N8" s="18">
        <f t="shared" si="4"/>
        <v>50.950570342205324</v>
      </c>
      <c r="O8" s="60">
        <f t="shared" si="5"/>
        <v>0</v>
      </c>
    </row>
    <row r="9" spans="1:15" ht="18.75" customHeight="1">
      <c r="A9" s="9" t="s">
        <v>28</v>
      </c>
      <c r="B9" s="10" t="s">
        <v>29</v>
      </c>
      <c r="C9" s="11">
        <v>21</v>
      </c>
      <c r="D9" s="11">
        <v>14</v>
      </c>
      <c r="E9" s="12">
        <f t="shared" si="0"/>
        <v>66.66666666666666</v>
      </c>
      <c r="F9" s="13">
        <v>84</v>
      </c>
      <c r="G9" s="13">
        <v>65</v>
      </c>
      <c r="H9" s="14">
        <f t="shared" si="1"/>
        <v>77.38095238095238</v>
      </c>
      <c r="I9" s="15">
        <v>227</v>
      </c>
      <c r="J9" s="15">
        <v>144</v>
      </c>
      <c r="K9" s="16">
        <f t="shared" si="2"/>
        <v>63.436123348017624</v>
      </c>
      <c r="L9" s="17">
        <f t="shared" si="3"/>
        <v>332</v>
      </c>
      <c r="M9" s="17">
        <f t="shared" si="3"/>
        <v>223</v>
      </c>
      <c r="N9" s="18">
        <f t="shared" si="4"/>
        <v>67.16867469879519</v>
      </c>
      <c r="O9" s="19">
        <f t="shared" si="5"/>
        <v>1</v>
      </c>
    </row>
    <row r="10" spans="1:15" ht="18.75" customHeight="1">
      <c r="A10" s="9" t="s">
        <v>30</v>
      </c>
      <c r="B10" s="10" t="s">
        <v>31</v>
      </c>
      <c r="C10" s="11">
        <v>70</v>
      </c>
      <c r="D10" s="11">
        <v>30</v>
      </c>
      <c r="E10" s="12">
        <f t="shared" si="0"/>
        <v>42.857142857142854</v>
      </c>
      <c r="F10" s="13">
        <v>65</v>
      </c>
      <c r="G10" s="13">
        <v>38</v>
      </c>
      <c r="H10" s="14">
        <f t="shared" si="1"/>
        <v>58.46153846153847</v>
      </c>
      <c r="I10" s="15">
        <v>388</v>
      </c>
      <c r="J10" s="15">
        <v>166</v>
      </c>
      <c r="K10" s="16">
        <f t="shared" si="2"/>
        <v>42.78350515463917</v>
      </c>
      <c r="L10" s="17">
        <f t="shared" si="3"/>
        <v>523</v>
      </c>
      <c r="M10" s="17">
        <f t="shared" si="3"/>
        <v>234</v>
      </c>
      <c r="N10" s="18">
        <f t="shared" si="4"/>
        <v>44.74187380497132</v>
      </c>
      <c r="O10" s="20">
        <f t="shared" si="5"/>
        <v>0</v>
      </c>
    </row>
    <row r="11" spans="1:15" ht="18.75" customHeight="1">
      <c r="A11" s="9" t="s">
        <v>32</v>
      </c>
      <c r="B11" s="10" t="s">
        <v>33</v>
      </c>
      <c r="C11" s="11">
        <v>42</v>
      </c>
      <c r="D11" s="11">
        <v>19</v>
      </c>
      <c r="E11" s="12">
        <f t="shared" si="0"/>
        <v>45.23809523809524</v>
      </c>
      <c r="F11" s="13">
        <v>61</v>
      </c>
      <c r="G11" s="13">
        <v>34</v>
      </c>
      <c r="H11" s="14">
        <f t="shared" si="1"/>
        <v>55.73770491803278</v>
      </c>
      <c r="I11" s="15">
        <v>188</v>
      </c>
      <c r="J11" s="15">
        <v>87</v>
      </c>
      <c r="K11" s="16">
        <f t="shared" si="2"/>
        <v>46.27659574468085</v>
      </c>
      <c r="L11" s="17">
        <f t="shared" si="3"/>
        <v>291</v>
      </c>
      <c r="M11" s="17">
        <f t="shared" si="3"/>
        <v>140</v>
      </c>
      <c r="N11" s="18">
        <f t="shared" si="4"/>
        <v>48.10996563573883</v>
      </c>
      <c r="O11" s="20">
        <f t="shared" si="5"/>
        <v>0</v>
      </c>
    </row>
    <row r="12" spans="1:15" ht="18.75" customHeight="1">
      <c r="A12" s="9" t="s">
        <v>34</v>
      </c>
      <c r="B12" s="10" t="s">
        <v>35</v>
      </c>
      <c r="C12" s="11">
        <v>26</v>
      </c>
      <c r="D12" s="11">
        <v>8</v>
      </c>
      <c r="E12" s="12">
        <f t="shared" si="0"/>
        <v>30.76923076923077</v>
      </c>
      <c r="F12" s="13">
        <v>69</v>
      </c>
      <c r="G12" s="13">
        <v>39</v>
      </c>
      <c r="H12" s="14">
        <f t="shared" si="1"/>
        <v>56.52173913043478</v>
      </c>
      <c r="I12" s="15">
        <v>353</v>
      </c>
      <c r="J12" s="15">
        <v>178</v>
      </c>
      <c r="K12" s="16">
        <f t="shared" si="2"/>
        <v>50.42492917847026</v>
      </c>
      <c r="L12" s="17">
        <f t="shared" si="3"/>
        <v>448</v>
      </c>
      <c r="M12" s="17">
        <f t="shared" si="3"/>
        <v>225</v>
      </c>
      <c r="N12" s="18">
        <f t="shared" si="4"/>
        <v>50.22321428571429</v>
      </c>
      <c r="O12" s="60">
        <f t="shared" si="5"/>
        <v>0</v>
      </c>
    </row>
    <row r="13" spans="1:15" ht="18.75" customHeight="1">
      <c r="A13" s="9" t="s">
        <v>36</v>
      </c>
      <c r="B13" s="10" t="s">
        <v>37</v>
      </c>
      <c r="C13" s="11">
        <v>35</v>
      </c>
      <c r="D13" s="11">
        <v>8</v>
      </c>
      <c r="E13" s="12">
        <f t="shared" si="0"/>
        <v>22.857142857142858</v>
      </c>
      <c r="F13" s="13">
        <v>50</v>
      </c>
      <c r="G13" s="13">
        <v>27</v>
      </c>
      <c r="H13" s="14">
        <f t="shared" si="1"/>
        <v>54</v>
      </c>
      <c r="I13" s="15">
        <v>148</v>
      </c>
      <c r="J13" s="15">
        <v>31</v>
      </c>
      <c r="K13" s="16">
        <f t="shared" si="2"/>
        <v>20.945945945945947</v>
      </c>
      <c r="L13" s="17">
        <f t="shared" si="3"/>
        <v>233</v>
      </c>
      <c r="M13" s="17">
        <f t="shared" si="3"/>
        <v>66</v>
      </c>
      <c r="N13" s="18">
        <f t="shared" si="4"/>
        <v>28.32618025751073</v>
      </c>
      <c r="O13" s="20">
        <f t="shared" si="5"/>
        <v>0</v>
      </c>
    </row>
    <row r="14" spans="1:15" ht="18.75" customHeight="1">
      <c r="A14" s="9" t="s">
        <v>38</v>
      </c>
      <c r="B14" s="10" t="s">
        <v>39</v>
      </c>
      <c r="C14" s="11">
        <v>15</v>
      </c>
      <c r="D14" s="11">
        <v>9</v>
      </c>
      <c r="E14" s="12">
        <f t="shared" si="0"/>
        <v>60</v>
      </c>
      <c r="F14" s="13">
        <v>7</v>
      </c>
      <c r="G14" s="13">
        <v>5</v>
      </c>
      <c r="H14" s="14">
        <f t="shared" si="1"/>
        <v>71.42857142857143</v>
      </c>
      <c r="I14" s="15">
        <v>102</v>
      </c>
      <c r="J14" s="15">
        <v>52</v>
      </c>
      <c r="K14" s="16">
        <f t="shared" si="2"/>
        <v>50.98039215686274</v>
      </c>
      <c r="L14" s="17">
        <f t="shared" si="3"/>
        <v>124</v>
      </c>
      <c r="M14" s="17">
        <f t="shared" si="3"/>
        <v>66</v>
      </c>
      <c r="N14" s="18">
        <f t="shared" si="4"/>
        <v>53.2258064516129</v>
      </c>
      <c r="O14" s="60">
        <f t="shared" si="5"/>
        <v>0</v>
      </c>
    </row>
    <row r="15" spans="1:15" ht="18.75" customHeight="1">
      <c r="A15" s="9" t="s">
        <v>40</v>
      </c>
      <c r="B15" s="10" t="s">
        <v>41</v>
      </c>
      <c r="C15" s="11">
        <v>14</v>
      </c>
      <c r="D15" s="11">
        <v>12</v>
      </c>
      <c r="E15" s="12">
        <f t="shared" si="0"/>
        <v>85.71428571428571</v>
      </c>
      <c r="F15" s="13">
        <v>34</v>
      </c>
      <c r="G15" s="13">
        <v>23</v>
      </c>
      <c r="H15" s="14">
        <f t="shared" si="1"/>
        <v>67.64705882352942</v>
      </c>
      <c r="I15" s="15">
        <v>156</v>
      </c>
      <c r="J15" s="15">
        <v>116</v>
      </c>
      <c r="K15" s="16">
        <f t="shared" si="2"/>
        <v>74.35897435897436</v>
      </c>
      <c r="L15" s="17">
        <f t="shared" si="3"/>
        <v>204</v>
      </c>
      <c r="M15" s="17">
        <f t="shared" si="3"/>
        <v>151</v>
      </c>
      <c r="N15" s="18">
        <f t="shared" si="4"/>
        <v>74.01960784313727</v>
      </c>
      <c r="O15" s="19">
        <f t="shared" si="5"/>
        <v>1</v>
      </c>
    </row>
    <row r="16" spans="1:15" ht="18.75" customHeight="1">
      <c r="A16" s="9" t="s">
        <v>42</v>
      </c>
      <c r="B16" s="10" t="s">
        <v>43</v>
      </c>
      <c r="C16" s="11">
        <v>45</v>
      </c>
      <c r="D16" s="11">
        <v>8</v>
      </c>
      <c r="E16" s="12">
        <f t="shared" si="0"/>
        <v>17.77777777777778</v>
      </c>
      <c r="F16" s="13">
        <v>140</v>
      </c>
      <c r="G16" s="13">
        <v>71</v>
      </c>
      <c r="H16" s="14">
        <f t="shared" si="1"/>
        <v>50.71428571428571</v>
      </c>
      <c r="I16" s="15">
        <v>360</v>
      </c>
      <c r="J16" s="15">
        <v>128</v>
      </c>
      <c r="K16" s="16">
        <f t="shared" si="2"/>
        <v>35.55555555555556</v>
      </c>
      <c r="L16" s="17">
        <f t="shared" si="3"/>
        <v>545</v>
      </c>
      <c r="M16" s="17">
        <f t="shared" si="3"/>
        <v>207</v>
      </c>
      <c r="N16" s="18">
        <f t="shared" si="4"/>
        <v>37.98165137614679</v>
      </c>
      <c r="O16" s="60">
        <f t="shared" si="5"/>
        <v>0</v>
      </c>
    </row>
    <row r="17" spans="1:15" ht="18.75" customHeight="1">
      <c r="A17" s="9" t="s">
        <v>44</v>
      </c>
      <c r="B17" s="10" t="s">
        <v>45</v>
      </c>
      <c r="C17" s="11">
        <v>30</v>
      </c>
      <c r="D17" s="11">
        <v>20</v>
      </c>
      <c r="E17" s="12">
        <f t="shared" si="0"/>
        <v>66.66666666666666</v>
      </c>
      <c r="F17" s="13">
        <v>13</v>
      </c>
      <c r="G17" s="13">
        <v>10</v>
      </c>
      <c r="H17" s="14">
        <f t="shared" si="1"/>
        <v>76.92307692307693</v>
      </c>
      <c r="I17" s="15">
        <v>63</v>
      </c>
      <c r="J17" s="15">
        <v>25</v>
      </c>
      <c r="K17" s="16">
        <f t="shared" si="2"/>
        <v>39.682539682539684</v>
      </c>
      <c r="L17" s="17">
        <f t="shared" si="3"/>
        <v>106</v>
      </c>
      <c r="M17" s="17">
        <f t="shared" si="3"/>
        <v>55</v>
      </c>
      <c r="N17" s="18">
        <f t="shared" si="4"/>
        <v>51.886792452830186</v>
      </c>
      <c r="O17" s="60">
        <f t="shared" si="5"/>
        <v>0</v>
      </c>
    </row>
    <row r="18" spans="1:15" ht="18.75" customHeight="1">
      <c r="A18" s="9" t="s">
        <v>46</v>
      </c>
      <c r="B18" s="10" t="s">
        <v>47</v>
      </c>
      <c r="C18" s="11">
        <v>17</v>
      </c>
      <c r="D18" s="11">
        <v>16</v>
      </c>
      <c r="E18" s="12">
        <f t="shared" si="0"/>
        <v>94.11764705882352</v>
      </c>
      <c r="F18" s="13">
        <v>30</v>
      </c>
      <c r="G18" s="13">
        <v>25</v>
      </c>
      <c r="H18" s="14">
        <f t="shared" si="1"/>
        <v>83.33333333333334</v>
      </c>
      <c r="I18" s="15">
        <v>96</v>
      </c>
      <c r="J18" s="15">
        <v>38</v>
      </c>
      <c r="K18" s="16">
        <f t="shared" si="2"/>
        <v>39.58333333333333</v>
      </c>
      <c r="L18" s="17">
        <f t="shared" si="3"/>
        <v>143</v>
      </c>
      <c r="M18" s="17">
        <f t="shared" si="3"/>
        <v>79</v>
      </c>
      <c r="N18" s="18">
        <f t="shared" si="4"/>
        <v>55.24475524475524</v>
      </c>
      <c r="O18" s="60">
        <f t="shared" si="5"/>
        <v>0</v>
      </c>
    </row>
    <row r="19" spans="1:15" ht="18.75" customHeight="1">
      <c r="A19" s="9" t="s">
        <v>48</v>
      </c>
      <c r="B19" s="10" t="s">
        <v>49</v>
      </c>
      <c r="C19" s="11">
        <v>33</v>
      </c>
      <c r="D19" s="11">
        <v>8</v>
      </c>
      <c r="E19" s="12">
        <f t="shared" si="0"/>
        <v>24.242424242424242</v>
      </c>
      <c r="F19" s="13">
        <v>75</v>
      </c>
      <c r="G19" s="13">
        <v>40</v>
      </c>
      <c r="H19" s="14">
        <f t="shared" si="1"/>
        <v>53.333333333333336</v>
      </c>
      <c r="I19" s="15">
        <v>235</v>
      </c>
      <c r="J19" s="15">
        <v>81</v>
      </c>
      <c r="K19" s="16">
        <f t="shared" si="2"/>
        <v>34.46808510638298</v>
      </c>
      <c r="L19" s="17">
        <f t="shared" si="3"/>
        <v>343</v>
      </c>
      <c r="M19" s="17">
        <f t="shared" si="3"/>
        <v>129</v>
      </c>
      <c r="N19" s="18">
        <f t="shared" si="4"/>
        <v>37.60932944606414</v>
      </c>
      <c r="O19" s="60">
        <f t="shared" si="5"/>
        <v>0</v>
      </c>
    </row>
    <row r="20" spans="1:15" ht="18.75" customHeight="1">
      <c r="A20" s="21" t="s">
        <v>50</v>
      </c>
      <c r="B20" s="22" t="s">
        <v>51</v>
      </c>
      <c r="C20" s="11">
        <v>76</v>
      </c>
      <c r="D20" s="11">
        <v>18</v>
      </c>
      <c r="E20" s="12">
        <f t="shared" si="0"/>
        <v>23.684210526315788</v>
      </c>
      <c r="F20" s="13">
        <v>182</v>
      </c>
      <c r="G20" s="13">
        <v>86</v>
      </c>
      <c r="H20" s="14">
        <f t="shared" si="1"/>
        <v>47.25274725274725</v>
      </c>
      <c r="I20" s="15">
        <v>441</v>
      </c>
      <c r="J20" s="15">
        <v>191</v>
      </c>
      <c r="K20" s="16">
        <f t="shared" si="2"/>
        <v>43.31065759637188</v>
      </c>
      <c r="L20" s="17">
        <f t="shared" si="3"/>
        <v>699</v>
      </c>
      <c r="M20" s="17">
        <f t="shared" si="3"/>
        <v>295</v>
      </c>
      <c r="N20" s="18">
        <f t="shared" si="4"/>
        <v>42.20314735336195</v>
      </c>
      <c r="O20" s="60">
        <f t="shared" si="5"/>
        <v>0</v>
      </c>
    </row>
    <row r="21" spans="1:15" ht="18.75" customHeight="1">
      <c r="A21" s="21" t="s">
        <v>52</v>
      </c>
      <c r="B21" s="22" t="s">
        <v>53</v>
      </c>
      <c r="C21" s="11">
        <v>97</v>
      </c>
      <c r="D21" s="11">
        <v>23</v>
      </c>
      <c r="E21" s="12">
        <f t="shared" si="0"/>
        <v>23.711340206185564</v>
      </c>
      <c r="F21" s="13">
        <v>290</v>
      </c>
      <c r="G21" s="13">
        <v>165</v>
      </c>
      <c r="H21" s="14">
        <f t="shared" si="1"/>
        <v>56.896551724137936</v>
      </c>
      <c r="I21" s="15">
        <v>728</v>
      </c>
      <c r="J21" s="15">
        <v>255</v>
      </c>
      <c r="K21" s="16">
        <f t="shared" si="2"/>
        <v>35.027472527472526</v>
      </c>
      <c r="L21" s="17">
        <f t="shared" si="3"/>
        <v>1115</v>
      </c>
      <c r="M21" s="17">
        <f t="shared" si="3"/>
        <v>443</v>
      </c>
      <c r="N21" s="18">
        <f t="shared" si="4"/>
        <v>39.73094170403588</v>
      </c>
      <c r="O21" s="60">
        <f t="shared" si="5"/>
        <v>0</v>
      </c>
    </row>
    <row r="22" spans="1:15" ht="18.75" customHeight="1">
      <c r="A22" s="21" t="s">
        <v>54</v>
      </c>
      <c r="B22" s="22" t="s">
        <v>55</v>
      </c>
      <c r="C22" s="11">
        <v>56</v>
      </c>
      <c r="D22" s="11">
        <v>14</v>
      </c>
      <c r="E22" s="12">
        <f t="shared" si="0"/>
        <v>25</v>
      </c>
      <c r="F22" s="13">
        <v>147</v>
      </c>
      <c r="G22" s="13">
        <v>68</v>
      </c>
      <c r="H22" s="14">
        <f t="shared" si="1"/>
        <v>46.25850340136054</v>
      </c>
      <c r="I22" s="15">
        <v>410</v>
      </c>
      <c r="J22" s="15">
        <v>146</v>
      </c>
      <c r="K22" s="16">
        <f t="shared" si="2"/>
        <v>35.609756097560975</v>
      </c>
      <c r="L22" s="17">
        <f t="shared" si="3"/>
        <v>613</v>
      </c>
      <c r="M22" s="17">
        <f t="shared" si="3"/>
        <v>228</v>
      </c>
      <c r="N22" s="18">
        <f t="shared" si="4"/>
        <v>37.19412724306688</v>
      </c>
      <c r="O22" s="60">
        <f t="shared" si="5"/>
        <v>0</v>
      </c>
    </row>
    <row r="23" spans="1:15" ht="18.75" customHeight="1">
      <c r="A23" s="21" t="s">
        <v>56</v>
      </c>
      <c r="B23" s="22" t="s">
        <v>57</v>
      </c>
      <c r="C23" s="11">
        <v>129</v>
      </c>
      <c r="D23" s="11">
        <v>18</v>
      </c>
      <c r="E23" s="45">
        <f t="shared" si="0"/>
        <v>13.953488372093023</v>
      </c>
      <c r="F23" s="13">
        <v>175</v>
      </c>
      <c r="G23" s="13">
        <v>47</v>
      </c>
      <c r="H23" s="45">
        <f t="shared" si="1"/>
        <v>26.857142857142858</v>
      </c>
      <c r="I23" s="15">
        <v>581</v>
      </c>
      <c r="J23" s="15">
        <v>79</v>
      </c>
      <c r="K23" s="45">
        <f t="shared" si="2"/>
        <v>13.59724612736661</v>
      </c>
      <c r="L23" s="17">
        <f t="shared" si="3"/>
        <v>885</v>
      </c>
      <c r="M23" s="17">
        <f t="shared" si="3"/>
        <v>144</v>
      </c>
      <c r="N23" s="45">
        <f t="shared" si="4"/>
        <v>16.271186440677965</v>
      </c>
      <c r="O23" s="60">
        <f t="shared" si="5"/>
        <v>0</v>
      </c>
    </row>
    <row r="24" spans="1:15" ht="18.75" customHeight="1">
      <c r="A24" s="23" t="s">
        <v>58</v>
      </c>
      <c r="B24" s="24" t="s">
        <v>59</v>
      </c>
      <c r="C24" s="25">
        <v>43</v>
      </c>
      <c r="D24" s="25">
        <v>11</v>
      </c>
      <c r="E24" s="12">
        <f t="shared" si="0"/>
        <v>25.581395348837212</v>
      </c>
      <c r="F24" s="13">
        <v>157</v>
      </c>
      <c r="G24" s="13">
        <v>47</v>
      </c>
      <c r="H24" s="14">
        <f t="shared" si="1"/>
        <v>29.936305732484076</v>
      </c>
      <c r="I24" s="15">
        <v>454</v>
      </c>
      <c r="J24" s="15">
        <v>121</v>
      </c>
      <c r="K24" s="16">
        <f t="shared" si="2"/>
        <v>26.651982378854626</v>
      </c>
      <c r="L24" s="17">
        <f t="shared" si="3"/>
        <v>654</v>
      </c>
      <c r="M24" s="17">
        <f t="shared" si="3"/>
        <v>179</v>
      </c>
      <c r="N24" s="18">
        <f t="shared" si="4"/>
        <v>27.370030581039757</v>
      </c>
      <c r="O24" s="60">
        <f t="shared" si="5"/>
        <v>0</v>
      </c>
    </row>
    <row r="25" spans="1:15" ht="18.75" customHeight="1">
      <c r="A25" s="26">
        <v>77684</v>
      </c>
      <c r="B25" s="10" t="s">
        <v>60</v>
      </c>
      <c r="C25" s="11">
        <v>21</v>
      </c>
      <c r="D25" s="11">
        <v>4</v>
      </c>
      <c r="E25" s="12">
        <f t="shared" si="0"/>
        <v>19.047619047619047</v>
      </c>
      <c r="F25" s="13">
        <v>51</v>
      </c>
      <c r="G25" s="13">
        <v>17</v>
      </c>
      <c r="H25" s="14">
        <f t="shared" si="1"/>
        <v>33.33333333333333</v>
      </c>
      <c r="I25" s="15">
        <v>139</v>
      </c>
      <c r="J25" s="15">
        <v>47</v>
      </c>
      <c r="K25" s="16">
        <f t="shared" si="2"/>
        <v>33.81294964028777</v>
      </c>
      <c r="L25" s="17">
        <f>SUM(C25,F25,I25)</f>
        <v>211</v>
      </c>
      <c r="M25" s="17">
        <f>SUM(D25,G25,J25)</f>
        <v>68</v>
      </c>
      <c r="N25" s="18">
        <f t="shared" si="4"/>
        <v>32.22748815165877</v>
      </c>
      <c r="O25" s="20">
        <f t="shared" si="5"/>
        <v>0</v>
      </c>
    </row>
    <row r="26" spans="1:16" ht="18.75" customHeight="1">
      <c r="A26" s="27">
        <v>99745</v>
      </c>
      <c r="B26" s="22" t="s">
        <v>61</v>
      </c>
      <c r="C26" s="11">
        <v>115</v>
      </c>
      <c r="D26" s="11">
        <v>76</v>
      </c>
      <c r="E26" s="12">
        <f t="shared" si="0"/>
        <v>66.08695652173913</v>
      </c>
      <c r="F26" s="13">
        <v>218</v>
      </c>
      <c r="G26" s="13">
        <v>152</v>
      </c>
      <c r="H26" s="14">
        <f t="shared" si="1"/>
        <v>69.72477064220183</v>
      </c>
      <c r="I26" s="15">
        <v>613</v>
      </c>
      <c r="J26" s="15">
        <v>413</v>
      </c>
      <c r="K26" s="16">
        <f t="shared" si="2"/>
        <v>67.37357259380097</v>
      </c>
      <c r="L26" s="17">
        <f>SUM(C26,F26,I26)</f>
        <v>946</v>
      </c>
      <c r="M26" s="17">
        <f>SUM(D26,G26,J26)</f>
        <v>641</v>
      </c>
      <c r="N26" s="18">
        <f t="shared" si="4"/>
        <v>67.75898520084567</v>
      </c>
      <c r="O26" s="19">
        <f t="shared" si="5"/>
        <v>1</v>
      </c>
      <c r="P26" t="s">
        <v>73</v>
      </c>
    </row>
    <row r="27" spans="2:15" ht="18.75" customHeight="1">
      <c r="B27" s="28" t="s">
        <v>63</v>
      </c>
      <c r="C27" s="29">
        <f>SUM(C20:C24,C26)</f>
        <v>516</v>
      </c>
      <c r="D27" s="29">
        <f>SUM(D20:D24,D26)</f>
        <v>160</v>
      </c>
      <c r="E27" s="30">
        <f t="shared" si="0"/>
        <v>31.007751937984494</v>
      </c>
      <c r="F27" s="31">
        <f>SUM(F20:F24,F26)</f>
        <v>1169</v>
      </c>
      <c r="G27" s="31">
        <f>SUM(G20:G24,G26)</f>
        <v>565</v>
      </c>
      <c r="H27" s="32">
        <f t="shared" si="1"/>
        <v>48.33190761334474</v>
      </c>
      <c r="I27" s="31">
        <f>SUM(I20:I24,I26)</f>
        <v>3227</v>
      </c>
      <c r="J27" s="31">
        <f>SUM(J20:J24,J26)</f>
        <v>1205</v>
      </c>
      <c r="K27" s="32">
        <f t="shared" si="2"/>
        <v>37.34118376200806</v>
      </c>
      <c r="L27" s="31">
        <f>SUM(L20:L24,L26)</f>
        <v>4912</v>
      </c>
      <c r="M27" s="31">
        <f>SUM(M20:M24,M26)</f>
        <v>1930</v>
      </c>
      <c r="N27" s="32">
        <f t="shared" si="4"/>
        <v>39.29153094462541</v>
      </c>
      <c r="O27" s="31">
        <f>SUM(O20:O24,O26)</f>
        <v>1</v>
      </c>
    </row>
    <row r="28" spans="2:15" ht="18.75" customHeight="1">
      <c r="B28" s="33" t="s">
        <v>64</v>
      </c>
      <c r="C28" s="31">
        <f>SUM(C3:C18,C19,C25)</f>
        <v>544</v>
      </c>
      <c r="D28" s="31">
        <f>SUM(D3:D18,D19,D25)</f>
        <v>263</v>
      </c>
      <c r="E28" s="32">
        <f t="shared" si="0"/>
        <v>48.345588235294116</v>
      </c>
      <c r="F28" s="31">
        <f>SUM(F3:F18,F19,F25)</f>
        <v>879</v>
      </c>
      <c r="G28" s="31">
        <f>SUM(G3:G18,G19,G25)</f>
        <v>533</v>
      </c>
      <c r="H28" s="32">
        <f t="shared" si="1"/>
        <v>60.637087599544934</v>
      </c>
      <c r="I28" s="31">
        <f>SUM(I3:I18,I19,I25)</f>
        <v>3437</v>
      </c>
      <c r="J28" s="31">
        <f>SUM(J3:J18,J19,J25)</f>
        <v>1684</v>
      </c>
      <c r="K28" s="32">
        <f t="shared" si="2"/>
        <v>48.99621763165551</v>
      </c>
      <c r="L28" s="31">
        <f>SUM(L3:L18,L19,L25)</f>
        <v>4860</v>
      </c>
      <c r="M28" s="31">
        <f>SUM(M3:M18,M19,M25)</f>
        <v>2480</v>
      </c>
      <c r="N28" s="32">
        <f t="shared" si="4"/>
        <v>51.028806584362144</v>
      </c>
      <c r="O28" s="31">
        <f>SUM(O3:O18,O19,O25)</f>
        <v>6</v>
      </c>
    </row>
    <row r="29" spans="2:15" ht="18.75" customHeight="1" thickBot="1">
      <c r="B29" s="34" t="s">
        <v>65</v>
      </c>
      <c r="C29" s="35">
        <f>SUM(C27:C28)</f>
        <v>1060</v>
      </c>
      <c r="D29" s="35">
        <f>SUM(D27:D28)</f>
        <v>423</v>
      </c>
      <c r="E29" s="36">
        <f t="shared" si="0"/>
        <v>39.905660377358494</v>
      </c>
      <c r="F29" s="35">
        <f>SUM(F27:F28)</f>
        <v>2048</v>
      </c>
      <c r="G29" s="35">
        <f>SUM(G27:G28)</f>
        <v>1098</v>
      </c>
      <c r="H29" s="36">
        <f t="shared" si="1"/>
        <v>53.61328125</v>
      </c>
      <c r="I29" s="35">
        <f>SUM(I27:I28)</f>
        <v>6664</v>
      </c>
      <c r="J29" s="35">
        <f>SUM(J27:J28)</f>
        <v>2889</v>
      </c>
      <c r="K29" s="36">
        <f t="shared" si="2"/>
        <v>43.35234093637455</v>
      </c>
      <c r="L29" s="35">
        <f>SUM(L27:L28)</f>
        <v>9772</v>
      </c>
      <c r="M29" s="35">
        <f>SUM(M27:M28)</f>
        <v>4410</v>
      </c>
      <c r="N29" s="36">
        <f t="shared" si="4"/>
        <v>45.12893982808023</v>
      </c>
      <c r="O29" s="35">
        <f>SUM(O27:O28)</f>
        <v>7</v>
      </c>
    </row>
    <row r="30" ht="18.75" customHeight="1"/>
    <row r="31" ht="18.75" customHeight="1" thickBot="1"/>
    <row r="32" spans="2:4" ht="18.75" customHeight="1">
      <c r="B32" s="37" t="s">
        <v>66</v>
      </c>
      <c r="C32" s="38">
        <v>6</v>
      </c>
      <c r="D32" s="39" t="s">
        <v>67</v>
      </c>
    </row>
    <row r="33" spans="2:4" ht="41.25" customHeight="1">
      <c r="B33" s="40" t="s">
        <v>82</v>
      </c>
      <c r="C33" s="20">
        <f>O27</f>
        <v>1</v>
      </c>
      <c r="D33" s="41" t="s">
        <v>67</v>
      </c>
    </row>
    <row r="34" spans="2:4" ht="18.75" customHeight="1" thickBot="1">
      <c r="B34" s="42" t="s">
        <v>9</v>
      </c>
      <c r="C34" s="43">
        <f>C33/C32*100</f>
        <v>16.666666666666664</v>
      </c>
      <c r="D34" s="44"/>
    </row>
    <row r="35" spans="2:4" ht="18.75" customHeight="1">
      <c r="B35" s="37" t="s">
        <v>69</v>
      </c>
      <c r="C35" s="38">
        <v>18</v>
      </c>
      <c r="D35" s="39" t="s">
        <v>67</v>
      </c>
    </row>
    <row r="36" spans="2:4" ht="47.25" customHeight="1">
      <c r="B36" s="40" t="s">
        <v>83</v>
      </c>
      <c r="C36" s="20">
        <f>O28</f>
        <v>6</v>
      </c>
      <c r="D36" s="41" t="s">
        <v>67</v>
      </c>
    </row>
    <row r="37" spans="2:4" ht="18.75" customHeight="1" thickBot="1">
      <c r="B37" s="42" t="s">
        <v>9</v>
      </c>
      <c r="C37" s="43">
        <f>C36/C35*100</f>
        <v>33.33333333333333</v>
      </c>
      <c r="D37" s="44"/>
    </row>
    <row r="38" spans="2:4" ht="18.75" customHeight="1">
      <c r="B38" s="37" t="s">
        <v>71</v>
      </c>
      <c r="C38" s="38">
        <v>24</v>
      </c>
      <c r="D38" s="39" t="s">
        <v>67</v>
      </c>
    </row>
    <row r="39" spans="2:4" ht="57" customHeight="1">
      <c r="B39" s="40" t="s">
        <v>84</v>
      </c>
      <c r="C39" s="20">
        <f>O29</f>
        <v>7</v>
      </c>
      <c r="D39" s="41" t="s">
        <v>67</v>
      </c>
    </row>
    <row r="40" spans="2:4" ht="18.75" customHeight="1" thickBot="1">
      <c r="B40" s="42" t="s">
        <v>9</v>
      </c>
      <c r="C40" s="43">
        <f>C39/C38*100</f>
        <v>29.166666666666668</v>
      </c>
      <c r="D40" s="44"/>
    </row>
  </sheetData>
  <sheetProtection/>
  <printOptions/>
  <pageMargins left="0.75" right="0.3" top="1" bottom="1" header="0.5" footer="0.5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pane xSplit="2" ySplit="2" topLeftCell="C2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N29" sqref="N29"/>
    </sheetView>
  </sheetViews>
  <sheetFormatPr defaultColWidth="9.00390625" defaultRowHeight="14.25"/>
  <cols>
    <col min="2" max="2" width="22.00390625" style="0" customWidth="1"/>
    <col min="15" max="15" width="15.25390625" style="0" customWidth="1"/>
    <col min="16" max="16" width="12.625" style="0" customWidth="1"/>
    <col min="246" max="246" width="48.125" style="0" customWidth="1"/>
  </cols>
  <sheetData>
    <row r="1" spans="1:13" ht="18.75" customHeight="1" thickBot="1">
      <c r="A1" s="1" t="s">
        <v>0</v>
      </c>
      <c r="D1" t="s">
        <v>1</v>
      </c>
      <c r="G1" t="s">
        <v>2</v>
      </c>
      <c r="J1" t="s">
        <v>3</v>
      </c>
      <c r="M1" t="s">
        <v>4</v>
      </c>
    </row>
    <row r="2" spans="1:15" ht="75.75" customHeight="1">
      <c r="A2" s="2" t="s">
        <v>5</v>
      </c>
      <c r="B2" s="3" t="s">
        <v>6</v>
      </c>
      <c r="C2" s="4" t="s">
        <v>7</v>
      </c>
      <c r="D2" s="4" t="s">
        <v>8</v>
      </c>
      <c r="E2" s="4" t="s">
        <v>9</v>
      </c>
      <c r="F2" s="5" t="s">
        <v>10</v>
      </c>
      <c r="G2" s="5" t="s">
        <v>11</v>
      </c>
      <c r="H2" s="5" t="s">
        <v>9</v>
      </c>
      <c r="I2" s="6" t="s">
        <v>12</v>
      </c>
      <c r="J2" s="6" t="s">
        <v>13</v>
      </c>
      <c r="K2" s="6" t="s">
        <v>9</v>
      </c>
      <c r="L2" s="7" t="s">
        <v>14</v>
      </c>
      <c r="M2" s="7" t="s">
        <v>15</v>
      </c>
      <c r="N2" s="7" t="s">
        <v>9</v>
      </c>
      <c r="O2" s="69" t="s">
        <v>80</v>
      </c>
    </row>
    <row r="3" spans="1:15" ht="18.75" customHeight="1">
      <c r="A3" s="9" t="s">
        <v>16</v>
      </c>
      <c r="B3" s="10" t="s">
        <v>17</v>
      </c>
      <c r="C3" s="11">
        <v>22</v>
      </c>
      <c r="D3" s="11">
        <v>19</v>
      </c>
      <c r="E3" s="12">
        <f>D3/C3*100</f>
        <v>86.36363636363636</v>
      </c>
      <c r="F3" s="13">
        <v>17</v>
      </c>
      <c r="G3" s="13">
        <v>16</v>
      </c>
      <c r="H3" s="14">
        <f>G3/F3*100</f>
        <v>94.11764705882352</v>
      </c>
      <c r="I3" s="15">
        <v>78</v>
      </c>
      <c r="J3" s="15">
        <v>62</v>
      </c>
      <c r="K3" s="16">
        <f>J3/I3*100</f>
        <v>79.48717948717949</v>
      </c>
      <c r="L3" s="17">
        <f>SUM(C3,F3,I3)</f>
        <v>117</v>
      </c>
      <c r="M3" s="17">
        <f>SUM(D3,G3,J3)</f>
        <v>97</v>
      </c>
      <c r="N3" s="18">
        <f>M3/L3*100</f>
        <v>82.90598290598291</v>
      </c>
      <c r="O3" s="68">
        <f>IF(N3&gt;60,1,0)</f>
        <v>1</v>
      </c>
    </row>
    <row r="4" spans="1:15" ht="18.75" customHeight="1">
      <c r="A4" s="9" t="s">
        <v>18</v>
      </c>
      <c r="B4" s="10" t="s">
        <v>19</v>
      </c>
      <c r="C4" s="11">
        <v>21</v>
      </c>
      <c r="D4" s="11">
        <v>12</v>
      </c>
      <c r="E4" s="12">
        <f aca="true" t="shared" si="0" ref="E4:E29">D4/C4*100</f>
        <v>57.14285714285714</v>
      </c>
      <c r="F4" s="13">
        <v>25</v>
      </c>
      <c r="G4" s="13">
        <v>18</v>
      </c>
      <c r="H4" s="14">
        <f aca="true" t="shared" si="1" ref="H4:H29">G4/F4*100</f>
        <v>72</v>
      </c>
      <c r="I4" s="15">
        <v>95</v>
      </c>
      <c r="J4" s="15">
        <v>57</v>
      </c>
      <c r="K4" s="16">
        <f aca="true" t="shared" si="2" ref="K4:K29">J4/I4*100</f>
        <v>60</v>
      </c>
      <c r="L4" s="17">
        <f aca="true" t="shared" si="3" ref="L4:M24">SUM(C4,F4,I4)</f>
        <v>141</v>
      </c>
      <c r="M4" s="17">
        <f t="shared" si="3"/>
        <v>87</v>
      </c>
      <c r="N4" s="18">
        <f aca="true" t="shared" si="4" ref="N4:N29">M4/L4*100</f>
        <v>61.702127659574465</v>
      </c>
      <c r="O4" s="68">
        <f aca="true" t="shared" si="5" ref="O4:O26">IF(N4&gt;60,1,0)</f>
        <v>1</v>
      </c>
    </row>
    <row r="5" spans="1:15" ht="18.75" customHeight="1">
      <c r="A5" s="9" t="s">
        <v>20</v>
      </c>
      <c r="B5" s="10" t="s">
        <v>21</v>
      </c>
      <c r="C5" s="11">
        <v>36</v>
      </c>
      <c r="D5" s="11">
        <v>28</v>
      </c>
      <c r="E5" s="12">
        <f t="shared" si="0"/>
        <v>77.77777777777779</v>
      </c>
      <c r="F5" s="13">
        <v>56</v>
      </c>
      <c r="G5" s="13">
        <v>47</v>
      </c>
      <c r="H5" s="14">
        <f t="shared" si="1"/>
        <v>83.92857142857143</v>
      </c>
      <c r="I5" s="15">
        <v>261</v>
      </c>
      <c r="J5" s="15">
        <v>168</v>
      </c>
      <c r="K5" s="16">
        <f t="shared" si="2"/>
        <v>64.36781609195403</v>
      </c>
      <c r="L5" s="17">
        <f t="shared" si="3"/>
        <v>353</v>
      </c>
      <c r="M5" s="17">
        <f t="shared" si="3"/>
        <v>243</v>
      </c>
      <c r="N5" s="18">
        <f t="shared" si="4"/>
        <v>68.83852691218131</v>
      </c>
      <c r="O5" s="68">
        <f t="shared" si="5"/>
        <v>1</v>
      </c>
    </row>
    <row r="6" spans="1:15" ht="18.75" customHeight="1">
      <c r="A6" s="9" t="s">
        <v>22</v>
      </c>
      <c r="B6" s="10" t="s">
        <v>23</v>
      </c>
      <c r="C6" s="11">
        <v>20</v>
      </c>
      <c r="D6" s="11">
        <v>11</v>
      </c>
      <c r="E6" s="12">
        <f t="shared" si="0"/>
        <v>55.00000000000001</v>
      </c>
      <c r="F6" s="13">
        <v>39</v>
      </c>
      <c r="G6" s="13">
        <v>30</v>
      </c>
      <c r="H6" s="14">
        <f t="shared" si="1"/>
        <v>76.92307692307693</v>
      </c>
      <c r="I6" s="15">
        <v>242</v>
      </c>
      <c r="J6" s="15">
        <v>109</v>
      </c>
      <c r="K6" s="16">
        <f t="shared" si="2"/>
        <v>45.04132231404959</v>
      </c>
      <c r="L6" s="17">
        <f t="shared" si="3"/>
        <v>301</v>
      </c>
      <c r="M6" s="17">
        <f t="shared" si="3"/>
        <v>150</v>
      </c>
      <c r="N6" s="18">
        <f t="shared" si="4"/>
        <v>49.83388704318937</v>
      </c>
      <c r="O6" s="60">
        <f t="shared" si="5"/>
        <v>0</v>
      </c>
    </row>
    <row r="7" spans="1:15" ht="18.75" customHeight="1">
      <c r="A7" s="9" t="s">
        <v>24</v>
      </c>
      <c r="B7" s="10" t="s">
        <v>25</v>
      </c>
      <c r="C7" s="11">
        <v>16</v>
      </c>
      <c r="D7" s="11">
        <v>12</v>
      </c>
      <c r="E7" s="12">
        <f t="shared" si="0"/>
        <v>75</v>
      </c>
      <c r="F7" s="13">
        <v>25</v>
      </c>
      <c r="G7" s="13">
        <v>23</v>
      </c>
      <c r="H7" s="14">
        <f t="shared" si="1"/>
        <v>92</v>
      </c>
      <c r="I7" s="15">
        <v>126</v>
      </c>
      <c r="J7" s="15">
        <v>103</v>
      </c>
      <c r="K7" s="16">
        <f t="shared" si="2"/>
        <v>81.74603174603175</v>
      </c>
      <c r="L7" s="17">
        <f t="shared" si="3"/>
        <v>167</v>
      </c>
      <c r="M7" s="17">
        <f t="shared" si="3"/>
        <v>138</v>
      </c>
      <c r="N7" s="18">
        <f t="shared" si="4"/>
        <v>82.63473053892216</v>
      </c>
      <c r="O7" s="68">
        <f t="shared" si="5"/>
        <v>1</v>
      </c>
    </row>
    <row r="8" spans="1:15" ht="18.75" customHeight="1">
      <c r="A8" s="9" t="s">
        <v>26</v>
      </c>
      <c r="B8" s="10" t="s">
        <v>27</v>
      </c>
      <c r="C8" s="11">
        <v>55</v>
      </c>
      <c r="D8" s="11">
        <v>28</v>
      </c>
      <c r="E8" s="12">
        <f t="shared" si="0"/>
        <v>50.90909090909091</v>
      </c>
      <c r="F8" s="13">
        <v>32</v>
      </c>
      <c r="G8" s="13">
        <v>9</v>
      </c>
      <c r="H8" s="14">
        <f t="shared" si="1"/>
        <v>28.125</v>
      </c>
      <c r="I8" s="15">
        <v>174</v>
      </c>
      <c r="J8" s="15">
        <v>100</v>
      </c>
      <c r="K8" s="16">
        <f t="shared" si="2"/>
        <v>57.47126436781609</v>
      </c>
      <c r="L8" s="17">
        <f t="shared" si="3"/>
        <v>261</v>
      </c>
      <c r="M8" s="17">
        <f t="shared" si="3"/>
        <v>137</v>
      </c>
      <c r="N8" s="18">
        <f t="shared" si="4"/>
        <v>52.490421455938694</v>
      </c>
      <c r="O8" s="60">
        <f t="shared" si="5"/>
        <v>0</v>
      </c>
    </row>
    <row r="9" spans="1:15" ht="18.75" customHeight="1">
      <c r="A9" s="9" t="s">
        <v>28</v>
      </c>
      <c r="B9" s="10" t="s">
        <v>29</v>
      </c>
      <c r="C9" s="11">
        <v>21</v>
      </c>
      <c r="D9" s="11">
        <v>16</v>
      </c>
      <c r="E9" s="12">
        <f t="shared" si="0"/>
        <v>76.19047619047619</v>
      </c>
      <c r="F9" s="13">
        <v>84</v>
      </c>
      <c r="G9" s="13">
        <v>70</v>
      </c>
      <c r="H9" s="14">
        <f t="shared" si="1"/>
        <v>83.33333333333334</v>
      </c>
      <c r="I9" s="15">
        <v>227</v>
      </c>
      <c r="J9" s="15">
        <v>172</v>
      </c>
      <c r="K9" s="16">
        <f t="shared" si="2"/>
        <v>75.77092511013215</v>
      </c>
      <c r="L9" s="17">
        <f t="shared" si="3"/>
        <v>332</v>
      </c>
      <c r="M9" s="17">
        <f t="shared" si="3"/>
        <v>258</v>
      </c>
      <c r="N9" s="18">
        <f t="shared" si="4"/>
        <v>77.71084337349397</v>
      </c>
      <c r="O9" s="68">
        <f t="shared" si="5"/>
        <v>1</v>
      </c>
    </row>
    <row r="10" spans="1:15" ht="18.75" customHeight="1">
      <c r="A10" s="9" t="s">
        <v>30</v>
      </c>
      <c r="B10" s="10" t="s">
        <v>31</v>
      </c>
      <c r="C10" s="11">
        <v>70</v>
      </c>
      <c r="D10" s="11">
        <v>31</v>
      </c>
      <c r="E10" s="12">
        <f t="shared" si="0"/>
        <v>44.285714285714285</v>
      </c>
      <c r="F10" s="13">
        <v>65</v>
      </c>
      <c r="G10" s="13">
        <v>39</v>
      </c>
      <c r="H10" s="14">
        <f t="shared" si="1"/>
        <v>60</v>
      </c>
      <c r="I10" s="15">
        <v>387</v>
      </c>
      <c r="J10" s="15">
        <v>166</v>
      </c>
      <c r="K10" s="16">
        <f t="shared" si="2"/>
        <v>42.89405684754522</v>
      </c>
      <c r="L10" s="17">
        <f t="shared" si="3"/>
        <v>522</v>
      </c>
      <c r="M10" s="17">
        <f t="shared" si="3"/>
        <v>236</v>
      </c>
      <c r="N10" s="18">
        <f t="shared" si="4"/>
        <v>45.21072796934866</v>
      </c>
      <c r="O10" s="60">
        <f t="shared" si="5"/>
        <v>0</v>
      </c>
    </row>
    <row r="11" spans="1:15" ht="18.75" customHeight="1">
      <c r="A11" s="9" t="s">
        <v>32</v>
      </c>
      <c r="B11" s="10" t="s">
        <v>33</v>
      </c>
      <c r="C11" s="11">
        <v>42</v>
      </c>
      <c r="D11" s="11">
        <v>19</v>
      </c>
      <c r="E11" s="12">
        <f t="shared" si="0"/>
        <v>45.23809523809524</v>
      </c>
      <c r="F11" s="13">
        <v>61</v>
      </c>
      <c r="G11" s="13">
        <v>34</v>
      </c>
      <c r="H11" s="14">
        <f t="shared" si="1"/>
        <v>55.73770491803278</v>
      </c>
      <c r="I11" s="15">
        <v>188</v>
      </c>
      <c r="J11" s="15">
        <v>88</v>
      </c>
      <c r="K11" s="16">
        <f t="shared" si="2"/>
        <v>46.808510638297875</v>
      </c>
      <c r="L11" s="17">
        <f t="shared" si="3"/>
        <v>291</v>
      </c>
      <c r="M11" s="17">
        <f t="shared" si="3"/>
        <v>141</v>
      </c>
      <c r="N11" s="18">
        <f t="shared" si="4"/>
        <v>48.45360824742268</v>
      </c>
      <c r="O11" s="60">
        <f t="shared" si="5"/>
        <v>0</v>
      </c>
    </row>
    <row r="12" spans="1:15" ht="18.75" customHeight="1">
      <c r="A12" s="9" t="s">
        <v>34</v>
      </c>
      <c r="B12" s="10" t="s">
        <v>35</v>
      </c>
      <c r="C12" s="11">
        <v>26</v>
      </c>
      <c r="D12" s="11">
        <v>14</v>
      </c>
      <c r="E12" s="12">
        <f t="shared" si="0"/>
        <v>53.84615384615385</v>
      </c>
      <c r="F12" s="13">
        <v>69</v>
      </c>
      <c r="G12" s="13">
        <v>52</v>
      </c>
      <c r="H12" s="14">
        <f t="shared" si="1"/>
        <v>75.36231884057972</v>
      </c>
      <c r="I12" s="15">
        <v>352</v>
      </c>
      <c r="J12" s="15">
        <v>190</v>
      </c>
      <c r="K12" s="16">
        <f t="shared" si="2"/>
        <v>53.97727272727273</v>
      </c>
      <c r="L12" s="17">
        <f t="shared" si="3"/>
        <v>447</v>
      </c>
      <c r="M12" s="17">
        <f t="shared" si="3"/>
        <v>256</v>
      </c>
      <c r="N12" s="18">
        <f t="shared" si="4"/>
        <v>57.27069351230425</v>
      </c>
      <c r="O12" s="60">
        <f t="shared" si="5"/>
        <v>0</v>
      </c>
    </row>
    <row r="13" spans="1:15" ht="18.75" customHeight="1">
      <c r="A13" s="9" t="s">
        <v>36</v>
      </c>
      <c r="B13" s="10" t="s">
        <v>37</v>
      </c>
      <c r="C13" s="11">
        <v>35</v>
      </c>
      <c r="D13" s="11">
        <v>9</v>
      </c>
      <c r="E13" s="12">
        <f t="shared" si="0"/>
        <v>25.71428571428571</v>
      </c>
      <c r="F13" s="13">
        <v>50</v>
      </c>
      <c r="G13" s="13">
        <v>28</v>
      </c>
      <c r="H13" s="14">
        <f t="shared" si="1"/>
        <v>56.00000000000001</v>
      </c>
      <c r="I13" s="15">
        <v>148</v>
      </c>
      <c r="J13" s="15">
        <v>31</v>
      </c>
      <c r="K13" s="16">
        <f t="shared" si="2"/>
        <v>20.945945945945947</v>
      </c>
      <c r="L13" s="17">
        <f t="shared" si="3"/>
        <v>233</v>
      </c>
      <c r="M13" s="17">
        <f t="shared" si="3"/>
        <v>68</v>
      </c>
      <c r="N13" s="18">
        <f t="shared" si="4"/>
        <v>29.184549356223176</v>
      </c>
      <c r="O13" s="60">
        <f t="shared" si="5"/>
        <v>0</v>
      </c>
    </row>
    <row r="14" spans="1:15" ht="18.75" customHeight="1">
      <c r="A14" s="9" t="s">
        <v>38</v>
      </c>
      <c r="B14" s="10" t="s">
        <v>39</v>
      </c>
      <c r="C14" s="11">
        <v>14</v>
      </c>
      <c r="D14" s="11">
        <v>8</v>
      </c>
      <c r="E14" s="12">
        <f t="shared" si="0"/>
        <v>57.14285714285714</v>
      </c>
      <c r="F14" s="13">
        <v>7</v>
      </c>
      <c r="G14" s="13">
        <v>5</v>
      </c>
      <c r="H14" s="14">
        <f t="shared" si="1"/>
        <v>71.42857142857143</v>
      </c>
      <c r="I14" s="15">
        <v>101</v>
      </c>
      <c r="J14" s="15">
        <v>53</v>
      </c>
      <c r="K14" s="16">
        <f t="shared" si="2"/>
        <v>52.475247524752476</v>
      </c>
      <c r="L14" s="17">
        <f t="shared" si="3"/>
        <v>122</v>
      </c>
      <c r="M14" s="17">
        <f t="shared" si="3"/>
        <v>66</v>
      </c>
      <c r="N14" s="18">
        <f t="shared" si="4"/>
        <v>54.09836065573771</v>
      </c>
      <c r="O14" s="60">
        <f t="shared" si="5"/>
        <v>0</v>
      </c>
    </row>
    <row r="15" spans="1:15" ht="18.75" customHeight="1">
      <c r="A15" s="9" t="s">
        <v>40</v>
      </c>
      <c r="B15" s="10" t="s">
        <v>41</v>
      </c>
      <c r="C15" s="11">
        <v>13</v>
      </c>
      <c r="D15" s="11">
        <v>11</v>
      </c>
      <c r="E15" s="12">
        <f t="shared" si="0"/>
        <v>84.61538461538461</v>
      </c>
      <c r="F15" s="13">
        <v>34</v>
      </c>
      <c r="G15" s="13">
        <v>23</v>
      </c>
      <c r="H15" s="14">
        <f t="shared" si="1"/>
        <v>67.64705882352942</v>
      </c>
      <c r="I15" s="15">
        <v>155</v>
      </c>
      <c r="J15" s="15">
        <v>119</v>
      </c>
      <c r="K15" s="16">
        <f t="shared" si="2"/>
        <v>76.77419354838709</v>
      </c>
      <c r="L15" s="17">
        <f t="shared" si="3"/>
        <v>202</v>
      </c>
      <c r="M15" s="17">
        <f t="shared" si="3"/>
        <v>153</v>
      </c>
      <c r="N15" s="18">
        <f t="shared" si="4"/>
        <v>75.74257425742574</v>
      </c>
      <c r="O15" s="68">
        <f t="shared" si="5"/>
        <v>1</v>
      </c>
    </row>
    <row r="16" spans="1:15" ht="18.75" customHeight="1">
      <c r="A16" s="9" t="s">
        <v>42</v>
      </c>
      <c r="B16" s="10" t="s">
        <v>43</v>
      </c>
      <c r="C16" s="11">
        <v>46</v>
      </c>
      <c r="D16" s="11">
        <v>11</v>
      </c>
      <c r="E16" s="12">
        <f t="shared" si="0"/>
        <v>23.91304347826087</v>
      </c>
      <c r="F16" s="13">
        <v>141</v>
      </c>
      <c r="G16" s="13">
        <v>73</v>
      </c>
      <c r="H16" s="14">
        <f t="shared" si="1"/>
        <v>51.77304964539007</v>
      </c>
      <c r="I16" s="15">
        <v>359</v>
      </c>
      <c r="J16" s="15">
        <v>133</v>
      </c>
      <c r="K16" s="16">
        <f t="shared" si="2"/>
        <v>37.04735376044568</v>
      </c>
      <c r="L16" s="17">
        <f t="shared" si="3"/>
        <v>546</v>
      </c>
      <c r="M16" s="17">
        <f t="shared" si="3"/>
        <v>217</v>
      </c>
      <c r="N16" s="18">
        <f t="shared" si="4"/>
        <v>39.743589743589745</v>
      </c>
      <c r="O16" s="60">
        <f t="shared" si="5"/>
        <v>0</v>
      </c>
    </row>
    <row r="17" spans="1:15" ht="18.75" customHeight="1">
      <c r="A17" s="9" t="s">
        <v>44</v>
      </c>
      <c r="B17" s="10" t="s">
        <v>45</v>
      </c>
      <c r="C17" s="11">
        <v>30</v>
      </c>
      <c r="D17" s="11">
        <v>21</v>
      </c>
      <c r="E17" s="12">
        <f t="shared" si="0"/>
        <v>70</v>
      </c>
      <c r="F17" s="13">
        <v>13</v>
      </c>
      <c r="G17" s="13">
        <v>11</v>
      </c>
      <c r="H17" s="14">
        <f t="shared" si="1"/>
        <v>84.61538461538461</v>
      </c>
      <c r="I17" s="15">
        <v>62</v>
      </c>
      <c r="J17" s="15">
        <v>24</v>
      </c>
      <c r="K17" s="16">
        <f t="shared" si="2"/>
        <v>38.70967741935484</v>
      </c>
      <c r="L17" s="17">
        <f t="shared" si="3"/>
        <v>105</v>
      </c>
      <c r="M17" s="17">
        <f t="shared" si="3"/>
        <v>56</v>
      </c>
      <c r="N17" s="18">
        <f t="shared" si="4"/>
        <v>53.333333333333336</v>
      </c>
      <c r="O17" s="60">
        <f t="shared" si="5"/>
        <v>0</v>
      </c>
    </row>
    <row r="18" spans="1:15" ht="18.75" customHeight="1">
      <c r="A18" s="9" t="s">
        <v>46</v>
      </c>
      <c r="B18" s="10" t="s">
        <v>47</v>
      </c>
      <c r="C18" s="11">
        <v>17</v>
      </c>
      <c r="D18" s="11">
        <v>16</v>
      </c>
      <c r="E18" s="12">
        <f t="shared" si="0"/>
        <v>94.11764705882352</v>
      </c>
      <c r="F18" s="13">
        <v>30</v>
      </c>
      <c r="G18" s="13">
        <v>25</v>
      </c>
      <c r="H18" s="14">
        <f t="shared" si="1"/>
        <v>83.33333333333334</v>
      </c>
      <c r="I18" s="15">
        <v>96</v>
      </c>
      <c r="J18" s="15">
        <v>38</v>
      </c>
      <c r="K18" s="16">
        <f t="shared" si="2"/>
        <v>39.58333333333333</v>
      </c>
      <c r="L18" s="17">
        <f t="shared" si="3"/>
        <v>143</v>
      </c>
      <c r="M18" s="17">
        <f t="shared" si="3"/>
        <v>79</v>
      </c>
      <c r="N18" s="18">
        <f t="shared" si="4"/>
        <v>55.24475524475524</v>
      </c>
      <c r="O18" s="60">
        <f t="shared" si="5"/>
        <v>0</v>
      </c>
    </row>
    <row r="19" spans="1:15" ht="18.75" customHeight="1">
      <c r="A19" s="9" t="s">
        <v>48</v>
      </c>
      <c r="B19" s="10" t="s">
        <v>49</v>
      </c>
      <c r="C19" s="11">
        <v>33</v>
      </c>
      <c r="D19" s="11">
        <v>8</v>
      </c>
      <c r="E19" s="12">
        <f t="shared" si="0"/>
        <v>24.242424242424242</v>
      </c>
      <c r="F19" s="13">
        <v>74</v>
      </c>
      <c r="G19" s="13">
        <v>40</v>
      </c>
      <c r="H19" s="14">
        <f t="shared" si="1"/>
        <v>54.054054054054056</v>
      </c>
      <c r="I19" s="15">
        <v>234</v>
      </c>
      <c r="J19" s="15">
        <v>84</v>
      </c>
      <c r="K19" s="16">
        <f t="shared" si="2"/>
        <v>35.8974358974359</v>
      </c>
      <c r="L19" s="17">
        <f t="shared" si="3"/>
        <v>341</v>
      </c>
      <c r="M19" s="17">
        <f t="shared" si="3"/>
        <v>132</v>
      </c>
      <c r="N19" s="18">
        <f t="shared" si="4"/>
        <v>38.70967741935484</v>
      </c>
      <c r="O19" s="60">
        <f t="shared" si="5"/>
        <v>0</v>
      </c>
    </row>
    <row r="20" spans="1:15" ht="18.75" customHeight="1">
      <c r="A20" s="21" t="s">
        <v>50</v>
      </c>
      <c r="B20" s="22" t="s">
        <v>51</v>
      </c>
      <c r="C20" s="11">
        <v>76</v>
      </c>
      <c r="D20" s="11">
        <v>20</v>
      </c>
      <c r="E20" s="12">
        <f t="shared" si="0"/>
        <v>26.31578947368421</v>
      </c>
      <c r="F20" s="13">
        <v>182</v>
      </c>
      <c r="G20" s="13">
        <v>91</v>
      </c>
      <c r="H20" s="14">
        <f t="shared" si="1"/>
        <v>50</v>
      </c>
      <c r="I20" s="15">
        <v>442</v>
      </c>
      <c r="J20" s="15">
        <v>204</v>
      </c>
      <c r="K20" s="16">
        <f t="shared" si="2"/>
        <v>46.15384615384615</v>
      </c>
      <c r="L20" s="17">
        <f t="shared" si="3"/>
        <v>700</v>
      </c>
      <c r="M20" s="17">
        <f t="shared" si="3"/>
        <v>315</v>
      </c>
      <c r="N20" s="18">
        <f t="shared" si="4"/>
        <v>45</v>
      </c>
      <c r="O20" s="60">
        <f t="shared" si="5"/>
        <v>0</v>
      </c>
    </row>
    <row r="21" spans="1:15" ht="18.75" customHeight="1">
      <c r="A21" s="21" t="s">
        <v>52</v>
      </c>
      <c r="B21" s="22" t="s">
        <v>53</v>
      </c>
      <c r="C21" s="11">
        <v>96</v>
      </c>
      <c r="D21" s="11">
        <v>24</v>
      </c>
      <c r="E21" s="12">
        <f t="shared" si="0"/>
        <v>25</v>
      </c>
      <c r="F21" s="13">
        <v>289</v>
      </c>
      <c r="G21" s="13">
        <v>172</v>
      </c>
      <c r="H21" s="14">
        <f t="shared" si="1"/>
        <v>59.515570934256054</v>
      </c>
      <c r="I21" s="15">
        <v>725</v>
      </c>
      <c r="J21" s="15">
        <v>269</v>
      </c>
      <c r="K21" s="16">
        <f t="shared" si="2"/>
        <v>37.103448275862064</v>
      </c>
      <c r="L21" s="17">
        <f t="shared" si="3"/>
        <v>1110</v>
      </c>
      <c r="M21" s="17">
        <f t="shared" si="3"/>
        <v>465</v>
      </c>
      <c r="N21" s="18">
        <f t="shared" si="4"/>
        <v>41.891891891891895</v>
      </c>
      <c r="O21" s="60">
        <f t="shared" si="5"/>
        <v>0</v>
      </c>
    </row>
    <row r="22" spans="1:15" ht="18.75" customHeight="1">
      <c r="A22" s="21" t="s">
        <v>54</v>
      </c>
      <c r="B22" s="22" t="s">
        <v>55</v>
      </c>
      <c r="C22" s="11">
        <v>55</v>
      </c>
      <c r="D22" s="11">
        <v>14</v>
      </c>
      <c r="E22" s="12">
        <f t="shared" si="0"/>
        <v>25.454545454545453</v>
      </c>
      <c r="F22" s="13">
        <v>145</v>
      </c>
      <c r="G22" s="13">
        <v>69</v>
      </c>
      <c r="H22" s="14">
        <f t="shared" si="1"/>
        <v>47.58620689655172</v>
      </c>
      <c r="I22" s="15">
        <v>403</v>
      </c>
      <c r="J22" s="15">
        <v>150</v>
      </c>
      <c r="K22" s="16">
        <f t="shared" si="2"/>
        <v>37.220843672456574</v>
      </c>
      <c r="L22" s="17">
        <f t="shared" si="3"/>
        <v>603</v>
      </c>
      <c r="M22" s="17">
        <f t="shared" si="3"/>
        <v>233</v>
      </c>
      <c r="N22" s="18">
        <f t="shared" si="4"/>
        <v>38.640132669983416</v>
      </c>
      <c r="O22" s="60">
        <f t="shared" si="5"/>
        <v>0</v>
      </c>
    </row>
    <row r="23" spans="1:15" ht="18.75" customHeight="1">
      <c r="A23" s="21" t="s">
        <v>56</v>
      </c>
      <c r="B23" s="22" t="s">
        <v>57</v>
      </c>
      <c r="C23" s="11">
        <v>125</v>
      </c>
      <c r="D23" s="11">
        <v>19</v>
      </c>
      <c r="E23" s="45">
        <f t="shared" si="0"/>
        <v>15.2</v>
      </c>
      <c r="F23" s="13">
        <v>173</v>
      </c>
      <c r="G23" s="13">
        <v>51</v>
      </c>
      <c r="H23" s="45">
        <f t="shared" si="1"/>
        <v>29.47976878612717</v>
      </c>
      <c r="I23" s="15">
        <v>577</v>
      </c>
      <c r="J23" s="15">
        <v>83</v>
      </c>
      <c r="K23" s="45">
        <f t="shared" si="2"/>
        <v>14.384748700173311</v>
      </c>
      <c r="L23" s="17">
        <f t="shared" si="3"/>
        <v>875</v>
      </c>
      <c r="M23" s="17">
        <f t="shared" si="3"/>
        <v>153</v>
      </c>
      <c r="N23" s="45">
        <f t="shared" si="4"/>
        <v>17.485714285714284</v>
      </c>
      <c r="O23" s="60">
        <f t="shared" si="5"/>
        <v>0</v>
      </c>
    </row>
    <row r="24" spans="1:15" ht="18.75" customHeight="1">
      <c r="A24" s="23" t="s">
        <v>58</v>
      </c>
      <c r="B24" s="24" t="s">
        <v>59</v>
      </c>
      <c r="C24" s="25">
        <v>43</v>
      </c>
      <c r="D24" s="25">
        <v>11</v>
      </c>
      <c r="E24" s="12">
        <f t="shared" si="0"/>
        <v>25.581395348837212</v>
      </c>
      <c r="F24" s="13">
        <v>155</v>
      </c>
      <c r="G24" s="13">
        <v>53</v>
      </c>
      <c r="H24" s="14">
        <f t="shared" si="1"/>
        <v>34.193548387096776</v>
      </c>
      <c r="I24" s="15">
        <v>451</v>
      </c>
      <c r="J24" s="15">
        <v>129</v>
      </c>
      <c r="K24" s="16">
        <f t="shared" si="2"/>
        <v>28.60310421286031</v>
      </c>
      <c r="L24" s="17">
        <f t="shared" si="3"/>
        <v>649</v>
      </c>
      <c r="M24" s="17">
        <f t="shared" si="3"/>
        <v>193</v>
      </c>
      <c r="N24" s="18">
        <f t="shared" si="4"/>
        <v>29.738058551617875</v>
      </c>
      <c r="O24" s="60">
        <f t="shared" si="5"/>
        <v>0</v>
      </c>
    </row>
    <row r="25" spans="1:15" ht="18.75" customHeight="1">
      <c r="A25" s="26">
        <v>77684</v>
      </c>
      <c r="B25" s="10" t="s">
        <v>60</v>
      </c>
      <c r="C25" s="11">
        <v>21</v>
      </c>
      <c r="D25" s="11">
        <v>5</v>
      </c>
      <c r="E25" s="12">
        <f t="shared" si="0"/>
        <v>23.809523809523807</v>
      </c>
      <c r="F25" s="13">
        <v>51</v>
      </c>
      <c r="G25" s="13">
        <v>18</v>
      </c>
      <c r="H25" s="14">
        <f t="shared" si="1"/>
        <v>35.294117647058826</v>
      </c>
      <c r="I25" s="15">
        <v>139</v>
      </c>
      <c r="J25" s="15">
        <v>49</v>
      </c>
      <c r="K25" s="16">
        <f t="shared" si="2"/>
        <v>35.25179856115108</v>
      </c>
      <c r="L25" s="17">
        <f>SUM(C25,F25,I25)</f>
        <v>211</v>
      </c>
      <c r="M25" s="17">
        <f>SUM(D25,G25,J25)</f>
        <v>72</v>
      </c>
      <c r="N25" s="18">
        <f t="shared" si="4"/>
        <v>34.12322274881517</v>
      </c>
      <c r="O25" s="60">
        <f t="shared" si="5"/>
        <v>0</v>
      </c>
    </row>
    <row r="26" spans="1:16" ht="18.75" customHeight="1">
      <c r="A26" s="27">
        <v>99745</v>
      </c>
      <c r="B26" s="22" t="s">
        <v>61</v>
      </c>
      <c r="C26" s="11">
        <v>112</v>
      </c>
      <c r="D26" s="11">
        <v>98</v>
      </c>
      <c r="E26" s="12">
        <f t="shared" si="0"/>
        <v>87.5</v>
      </c>
      <c r="F26" s="13">
        <v>213</v>
      </c>
      <c r="G26" s="13">
        <v>200</v>
      </c>
      <c r="H26" s="14">
        <f t="shared" si="1"/>
        <v>93.89671361502347</v>
      </c>
      <c r="I26" s="15">
        <v>603</v>
      </c>
      <c r="J26" s="15">
        <v>571</v>
      </c>
      <c r="K26" s="16">
        <f t="shared" si="2"/>
        <v>94.69320066334991</v>
      </c>
      <c r="L26" s="17">
        <f>SUM(C26,F26,I26)</f>
        <v>928</v>
      </c>
      <c r="M26" s="17">
        <f>SUM(D26,G26,J26)</f>
        <v>869</v>
      </c>
      <c r="N26" s="18">
        <f t="shared" si="4"/>
        <v>93.64224137931035</v>
      </c>
      <c r="O26" s="68">
        <f t="shared" si="5"/>
        <v>1</v>
      </c>
      <c r="P26" t="s">
        <v>73</v>
      </c>
    </row>
    <row r="27" spans="2:15" ht="18.75" customHeight="1">
      <c r="B27" s="28" t="s">
        <v>63</v>
      </c>
      <c r="C27" s="29">
        <f>SUM(C20:C24,C26)</f>
        <v>507</v>
      </c>
      <c r="D27" s="29">
        <f>SUM(D20:D24,D26)</f>
        <v>186</v>
      </c>
      <c r="E27" s="30">
        <f t="shared" si="0"/>
        <v>36.68639053254438</v>
      </c>
      <c r="F27" s="31">
        <f>SUM(F20:F24,F26)</f>
        <v>1157</v>
      </c>
      <c r="G27" s="31">
        <f>SUM(G20:G24,G26)</f>
        <v>636</v>
      </c>
      <c r="H27" s="32">
        <f t="shared" si="1"/>
        <v>54.969749351771824</v>
      </c>
      <c r="I27" s="31">
        <f>SUM(I20:I24,I26)</f>
        <v>3201</v>
      </c>
      <c r="J27" s="31">
        <f>SUM(J20:J24,J26)</f>
        <v>1406</v>
      </c>
      <c r="K27" s="32">
        <f t="shared" si="2"/>
        <v>43.92377382068104</v>
      </c>
      <c r="L27" s="31">
        <f>SUM(L20:L24,L26)</f>
        <v>4865</v>
      </c>
      <c r="M27" s="31">
        <f>SUM(M20:M24,M26)</f>
        <v>2228</v>
      </c>
      <c r="N27" s="32">
        <f t="shared" si="4"/>
        <v>45.79650565262076</v>
      </c>
      <c r="O27" s="31">
        <f>SUM(O20:O24,O26)</f>
        <v>1</v>
      </c>
    </row>
    <row r="28" spans="2:15" ht="18.75" customHeight="1">
      <c r="B28" s="33" t="s">
        <v>64</v>
      </c>
      <c r="C28" s="31">
        <f>SUM(C3:C18,C19,C25)</f>
        <v>538</v>
      </c>
      <c r="D28" s="31">
        <f>SUM(D3:D18,D19,D25)</f>
        <v>279</v>
      </c>
      <c r="E28" s="32">
        <f t="shared" si="0"/>
        <v>51.85873605947955</v>
      </c>
      <c r="F28" s="31">
        <f>SUM(F3:F18,F19,F25)</f>
        <v>873</v>
      </c>
      <c r="G28" s="31">
        <f>SUM(G3:G18,G19,G25)</f>
        <v>561</v>
      </c>
      <c r="H28" s="32">
        <f t="shared" si="1"/>
        <v>64.26116838487972</v>
      </c>
      <c r="I28" s="31">
        <f>SUM(I3:I18,I19,I25)</f>
        <v>3424</v>
      </c>
      <c r="J28" s="31">
        <f>SUM(J3:J18,J19,J25)</f>
        <v>1746</v>
      </c>
      <c r="K28" s="32">
        <f t="shared" si="2"/>
        <v>50.992990654205606</v>
      </c>
      <c r="L28" s="31">
        <f>SUM(L3:L18,L19,L25)</f>
        <v>4835</v>
      </c>
      <c r="M28" s="31">
        <f>SUM(M3:M18,M19,M25)</f>
        <v>2586</v>
      </c>
      <c r="N28" s="32">
        <f t="shared" si="4"/>
        <v>53.485005170630814</v>
      </c>
      <c r="O28" s="31">
        <f>SUM(O3:O18,O19,O25)</f>
        <v>6</v>
      </c>
    </row>
    <row r="29" spans="2:15" ht="18.75" customHeight="1" thickBot="1">
      <c r="B29" s="34" t="s">
        <v>65</v>
      </c>
      <c r="C29" s="35">
        <f>SUM(C27:C28)</f>
        <v>1045</v>
      </c>
      <c r="D29" s="35">
        <f>SUM(D27:D28)</f>
        <v>465</v>
      </c>
      <c r="E29" s="36">
        <f t="shared" si="0"/>
        <v>44.49760765550239</v>
      </c>
      <c r="F29" s="35">
        <f>SUM(F27:F28)</f>
        <v>2030</v>
      </c>
      <c r="G29" s="35">
        <f>SUM(G27:G28)</f>
        <v>1197</v>
      </c>
      <c r="H29" s="36">
        <f t="shared" si="1"/>
        <v>58.9655172413793</v>
      </c>
      <c r="I29" s="35">
        <f>SUM(I27:I28)</f>
        <v>6625</v>
      </c>
      <c r="J29" s="35">
        <f>SUM(J27:J28)</f>
        <v>3152</v>
      </c>
      <c r="K29" s="36">
        <f t="shared" si="2"/>
        <v>47.577358490566034</v>
      </c>
      <c r="L29" s="35">
        <f>SUM(L27:L28)</f>
        <v>9700</v>
      </c>
      <c r="M29" s="35">
        <f>SUM(M27:M28)</f>
        <v>4814</v>
      </c>
      <c r="N29" s="36">
        <f t="shared" si="4"/>
        <v>49.628865979381445</v>
      </c>
      <c r="O29" s="35">
        <f>SUM(O27:O28)</f>
        <v>7</v>
      </c>
    </row>
    <row r="30" ht="18.75" customHeight="1">
      <c r="F30">
        <f>C29+F29</f>
        <v>3075</v>
      </c>
    </row>
    <row r="31" ht="18.75" customHeight="1" thickBot="1"/>
    <row r="32" spans="2:4" ht="18.75" customHeight="1">
      <c r="B32" s="37" t="s">
        <v>66</v>
      </c>
      <c r="C32" s="38">
        <v>6</v>
      </c>
      <c r="D32" s="39" t="s">
        <v>67</v>
      </c>
    </row>
    <row r="33" spans="2:4" ht="41.25" customHeight="1">
      <c r="B33" s="40" t="s">
        <v>82</v>
      </c>
      <c r="C33" s="20">
        <f>O27</f>
        <v>1</v>
      </c>
      <c r="D33" s="41" t="s">
        <v>67</v>
      </c>
    </row>
    <row r="34" spans="2:4" ht="18.75" customHeight="1" thickBot="1">
      <c r="B34" s="42" t="s">
        <v>9</v>
      </c>
      <c r="C34" s="43">
        <f>C33/C32*100</f>
        <v>16.666666666666664</v>
      </c>
      <c r="D34" s="44"/>
    </row>
    <row r="35" spans="2:4" ht="18.75" customHeight="1">
      <c r="B35" s="37" t="s">
        <v>69</v>
      </c>
      <c r="C35" s="38">
        <v>18</v>
      </c>
      <c r="D35" s="39" t="s">
        <v>67</v>
      </c>
    </row>
    <row r="36" spans="2:4" ht="47.25" customHeight="1">
      <c r="B36" s="40" t="s">
        <v>83</v>
      </c>
      <c r="C36" s="20">
        <f>O28</f>
        <v>6</v>
      </c>
      <c r="D36" s="41" t="s">
        <v>67</v>
      </c>
    </row>
    <row r="37" spans="2:4" ht="18.75" customHeight="1" thickBot="1">
      <c r="B37" s="42" t="s">
        <v>9</v>
      </c>
      <c r="C37" s="43">
        <f>C36/C35*100</f>
        <v>33.33333333333333</v>
      </c>
      <c r="D37" s="44"/>
    </row>
    <row r="38" spans="2:4" ht="18.75" customHeight="1">
      <c r="B38" s="37" t="s">
        <v>71</v>
      </c>
      <c r="C38" s="38">
        <v>24</v>
      </c>
      <c r="D38" s="39" t="s">
        <v>67</v>
      </c>
    </row>
    <row r="39" spans="2:4" ht="57" customHeight="1">
      <c r="B39" s="40" t="s">
        <v>84</v>
      </c>
      <c r="C39" s="20">
        <f>O29</f>
        <v>7</v>
      </c>
      <c r="D39" s="41" t="s">
        <v>67</v>
      </c>
    </row>
    <row r="40" spans="2:4" ht="18.75" customHeight="1" thickBot="1">
      <c r="B40" s="42" t="s">
        <v>9</v>
      </c>
      <c r="C40" s="43">
        <f>C39/C38*100</f>
        <v>29.166666666666668</v>
      </c>
      <c r="D40" s="44"/>
    </row>
  </sheetData>
  <sheetProtection/>
  <printOptions/>
  <pageMargins left="0.35433070866141736" right="0.15748031496062992" top="0.3937007874015748" bottom="0.984251968503937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pane xSplit="2" ySplit="2" topLeftCell="C3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N29" sqref="N29"/>
    </sheetView>
  </sheetViews>
  <sheetFormatPr defaultColWidth="9.00390625" defaultRowHeight="14.25"/>
  <cols>
    <col min="2" max="2" width="48.125" style="0" customWidth="1"/>
    <col min="15" max="15" width="15.25390625" style="0" customWidth="1"/>
    <col min="16" max="16" width="12.625" style="0" customWidth="1"/>
    <col min="246" max="246" width="48.125" style="0" customWidth="1"/>
  </cols>
  <sheetData>
    <row r="1" spans="1:13" ht="18.75" customHeight="1" thickBot="1">
      <c r="A1" s="70" t="s">
        <v>86</v>
      </c>
      <c r="D1" t="s">
        <v>1</v>
      </c>
      <c r="G1" t="s">
        <v>2</v>
      </c>
      <c r="J1" t="s">
        <v>3</v>
      </c>
      <c r="M1" t="s">
        <v>4</v>
      </c>
    </row>
    <row r="2" spans="1:15" ht="75.75" customHeight="1">
      <c r="A2" s="2" t="s">
        <v>5</v>
      </c>
      <c r="B2" s="3" t="s">
        <v>6</v>
      </c>
      <c r="C2" s="4" t="s">
        <v>7</v>
      </c>
      <c r="D2" s="4" t="s">
        <v>8</v>
      </c>
      <c r="E2" s="4" t="s">
        <v>9</v>
      </c>
      <c r="F2" s="5" t="s">
        <v>10</v>
      </c>
      <c r="G2" s="5" t="s">
        <v>11</v>
      </c>
      <c r="H2" s="5" t="s">
        <v>9</v>
      </c>
      <c r="I2" s="6" t="s">
        <v>12</v>
      </c>
      <c r="J2" s="6" t="s">
        <v>13</v>
      </c>
      <c r="K2" s="6" t="s">
        <v>9</v>
      </c>
      <c r="L2" s="7" t="s">
        <v>14</v>
      </c>
      <c r="M2" s="7" t="s">
        <v>15</v>
      </c>
      <c r="N2" s="7" t="s">
        <v>9</v>
      </c>
      <c r="O2" s="61" t="s">
        <v>80</v>
      </c>
    </row>
    <row r="3" spans="1:15" ht="18.75" customHeight="1">
      <c r="A3" s="9" t="s">
        <v>16</v>
      </c>
      <c r="B3" s="10" t="s">
        <v>17</v>
      </c>
      <c r="C3" s="11">
        <v>22</v>
      </c>
      <c r="D3" s="11">
        <v>19</v>
      </c>
      <c r="E3" s="12">
        <f>D3/C3*100</f>
        <v>86.36363636363636</v>
      </c>
      <c r="F3" s="13">
        <v>17</v>
      </c>
      <c r="G3" s="13">
        <v>16</v>
      </c>
      <c r="H3" s="14">
        <f>G3/F3*100</f>
        <v>94.11764705882352</v>
      </c>
      <c r="I3" s="15">
        <v>77</v>
      </c>
      <c r="J3" s="15">
        <v>61</v>
      </c>
      <c r="K3" s="16">
        <f>J3/I3*100</f>
        <v>79.22077922077922</v>
      </c>
      <c r="L3" s="17">
        <f>SUM(C3,F3,I3)</f>
        <v>116</v>
      </c>
      <c r="M3" s="17">
        <f>SUM(D3,G3,J3)</f>
        <v>96</v>
      </c>
      <c r="N3" s="18">
        <f>M3/L3*100</f>
        <v>82.75862068965517</v>
      </c>
      <c r="O3" s="19">
        <f>IF(N3&gt;60,1,0)</f>
        <v>1</v>
      </c>
    </row>
    <row r="4" spans="1:15" ht="18.75" customHeight="1">
      <c r="A4" s="9" t="s">
        <v>18</v>
      </c>
      <c r="B4" s="10" t="s">
        <v>19</v>
      </c>
      <c r="C4" s="11">
        <v>21</v>
      </c>
      <c r="D4" s="11">
        <v>12</v>
      </c>
      <c r="E4" s="12">
        <f aca="true" t="shared" si="0" ref="E4:E29">D4/C4*100</f>
        <v>57.14285714285714</v>
      </c>
      <c r="F4" s="13">
        <v>25</v>
      </c>
      <c r="G4" s="13">
        <v>18</v>
      </c>
      <c r="H4" s="14">
        <f aca="true" t="shared" si="1" ref="H4:H29">G4/F4*100</f>
        <v>72</v>
      </c>
      <c r="I4" s="15">
        <v>95</v>
      </c>
      <c r="J4" s="15">
        <v>57</v>
      </c>
      <c r="K4" s="16">
        <f aca="true" t="shared" si="2" ref="K4:K29">J4/I4*100</f>
        <v>60</v>
      </c>
      <c r="L4" s="17">
        <f aca="true" t="shared" si="3" ref="L4:M24">SUM(C4,F4,I4)</f>
        <v>141</v>
      </c>
      <c r="M4" s="17">
        <f t="shared" si="3"/>
        <v>87</v>
      </c>
      <c r="N4" s="18">
        <f aca="true" t="shared" si="4" ref="N4:N29">M4/L4*100</f>
        <v>61.702127659574465</v>
      </c>
      <c r="O4" s="68">
        <f aca="true" t="shared" si="5" ref="O4:O26">IF(N4&gt;60,1,0)</f>
        <v>1</v>
      </c>
    </row>
    <row r="5" spans="1:15" ht="18.75" customHeight="1">
      <c r="A5" s="9" t="s">
        <v>20</v>
      </c>
      <c r="B5" s="10" t="s">
        <v>21</v>
      </c>
      <c r="C5" s="11">
        <v>35</v>
      </c>
      <c r="D5" s="11">
        <v>27</v>
      </c>
      <c r="E5" s="12">
        <f t="shared" si="0"/>
        <v>77.14285714285715</v>
      </c>
      <c r="F5" s="13">
        <v>56</v>
      </c>
      <c r="G5" s="13">
        <v>47</v>
      </c>
      <c r="H5" s="14">
        <f t="shared" si="1"/>
        <v>83.92857142857143</v>
      </c>
      <c r="I5" s="15">
        <v>261</v>
      </c>
      <c r="J5" s="15">
        <v>171</v>
      </c>
      <c r="K5" s="16">
        <f t="shared" si="2"/>
        <v>65.51724137931035</v>
      </c>
      <c r="L5" s="17">
        <f t="shared" si="3"/>
        <v>352</v>
      </c>
      <c r="M5" s="17">
        <f t="shared" si="3"/>
        <v>245</v>
      </c>
      <c r="N5" s="18">
        <f t="shared" si="4"/>
        <v>69.60227272727273</v>
      </c>
      <c r="O5" s="68">
        <f t="shared" si="5"/>
        <v>1</v>
      </c>
    </row>
    <row r="6" spans="1:15" ht="18.75" customHeight="1">
      <c r="A6" s="9" t="s">
        <v>22</v>
      </c>
      <c r="B6" s="10" t="s">
        <v>23</v>
      </c>
      <c r="C6" s="11">
        <v>20</v>
      </c>
      <c r="D6" s="11">
        <v>11</v>
      </c>
      <c r="E6" s="12">
        <f t="shared" si="0"/>
        <v>55.00000000000001</v>
      </c>
      <c r="F6" s="13">
        <v>39</v>
      </c>
      <c r="G6" s="13">
        <v>30</v>
      </c>
      <c r="H6" s="14">
        <f t="shared" si="1"/>
        <v>76.92307692307693</v>
      </c>
      <c r="I6" s="15">
        <v>243</v>
      </c>
      <c r="J6" s="15">
        <v>110</v>
      </c>
      <c r="K6" s="16">
        <f t="shared" si="2"/>
        <v>45.267489711934154</v>
      </c>
      <c r="L6" s="17">
        <f t="shared" si="3"/>
        <v>302</v>
      </c>
      <c r="M6" s="17">
        <f t="shared" si="3"/>
        <v>151</v>
      </c>
      <c r="N6" s="18">
        <f t="shared" si="4"/>
        <v>50</v>
      </c>
      <c r="O6" s="20">
        <f t="shared" si="5"/>
        <v>0</v>
      </c>
    </row>
    <row r="7" spans="1:15" ht="18.75" customHeight="1">
      <c r="A7" s="9" t="s">
        <v>24</v>
      </c>
      <c r="B7" s="10" t="s">
        <v>25</v>
      </c>
      <c r="C7" s="11">
        <v>15</v>
      </c>
      <c r="D7" s="11">
        <v>11</v>
      </c>
      <c r="E7" s="12">
        <f t="shared" si="0"/>
        <v>73.33333333333333</v>
      </c>
      <c r="F7" s="13">
        <v>25</v>
      </c>
      <c r="G7" s="13">
        <v>23</v>
      </c>
      <c r="H7" s="14">
        <f t="shared" si="1"/>
        <v>92</v>
      </c>
      <c r="I7" s="15">
        <v>126</v>
      </c>
      <c r="J7" s="15">
        <v>105</v>
      </c>
      <c r="K7" s="16">
        <f t="shared" si="2"/>
        <v>83.33333333333334</v>
      </c>
      <c r="L7" s="17">
        <f t="shared" si="3"/>
        <v>166</v>
      </c>
      <c r="M7" s="17">
        <f t="shared" si="3"/>
        <v>139</v>
      </c>
      <c r="N7" s="18">
        <f t="shared" si="4"/>
        <v>83.73493975903614</v>
      </c>
      <c r="O7" s="19">
        <f t="shared" si="5"/>
        <v>1</v>
      </c>
    </row>
    <row r="8" spans="1:15" ht="18.75" customHeight="1">
      <c r="A8" s="9" t="s">
        <v>26</v>
      </c>
      <c r="B8" s="10" t="s">
        <v>27</v>
      </c>
      <c r="C8" s="11">
        <v>55</v>
      </c>
      <c r="D8" s="11">
        <v>28</v>
      </c>
      <c r="E8" s="12">
        <f t="shared" si="0"/>
        <v>50.90909090909091</v>
      </c>
      <c r="F8" s="13">
        <v>32</v>
      </c>
      <c r="G8" s="13">
        <v>9</v>
      </c>
      <c r="H8" s="14">
        <f t="shared" si="1"/>
        <v>28.125</v>
      </c>
      <c r="I8" s="15">
        <v>174</v>
      </c>
      <c r="J8" s="15">
        <v>103</v>
      </c>
      <c r="K8" s="16">
        <f t="shared" si="2"/>
        <v>59.195402298850574</v>
      </c>
      <c r="L8" s="17">
        <f t="shared" si="3"/>
        <v>261</v>
      </c>
      <c r="M8" s="17">
        <f t="shared" si="3"/>
        <v>140</v>
      </c>
      <c r="N8" s="18">
        <f t="shared" si="4"/>
        <v>53.63984674329502</v>
      </c>
      <c r="O8" s="60">
        <f t="shared" si="5"/>
        <v>0</v>
      </c>
    </row>
    <row r="9" spans="1:15" ht="18.75" customHeight="1">
      <c r="A9" s="9" t="s">
        <v>28</v>
      </c>
      <c r="B9" s="10" t="s">
        <v>29</v>
      </c>
      <c r="C9" s="11">
        <v>21</v>
      </c>
      <c r="D9" s="11">
        <v>16</v>
      </c>
      <c r="E9" s="12">
        <f t="shared" si="0"/>
        <v>76.19047619047619</v>
      </c>
      <c r="F9" s="13">
        <v>84</v>
      </c>
      <c r="G9" s="13">
        <v>72</v>
      </c>
      <c r="H9" s="14">
        <f t="shared" si="1"/>
        <v>85.71428571428571</v>
      </c>
      <c r="I9" s="15">
        <v>225</v>
      </c>
      <c r="J9" s="15">
        <v>175</v>
      </c>
      <c r="K9" s="16">
        <f t="shared" si="2"/>
        <v>77.77777777777779</v>
      </c>
      <c r="L9" s="17">
        <f t="shared" si="3"/>
        <v>330</v>
      </c>
      <c r="M9" s="17">
        <f t="shared" si="3"/>
        <v>263</v>
      </c>
      <c r="N9" s="18">
        <f t="shared" si="4"/>
        <v>79.6969696969697</v>
      </c>
      <c r="O9" s="19">
        <f t="shared" si="5"/>
        <v>1</v>
      </c>
    </row>
    <row r="10" spans="1:15" ht="18.75" customHeight="1">
      <c r="A10" s="9" t="s">
        <v>30</v>
      </c>
      <c r="B10" s="10" t="s">
        <v>31</v>
      </c>
      <c r="C10" s="11">
        <v>70</v>
      </c>
      <c r="D10" s="11">
        <v>31</v>
      </c>
      <c r="E10" s="12">
        <f t="shared" si="0"/>
        <v>44.285714285714285</v>
      </c>
      <c r="F10" s="13">
        <v>65</v>
      </c>
      <c r="G10" s="13">
        <v>40</v>
      </c>
      <c r="H10" s="14">
        <f t="shared" si="1"/>
        <v>61.53846153846154</v>
      </c>
      <c r="I10" s="15">
        <v>387</v>
      </c>
      <c r="J10" s="15">
        <v>171</v>
      </c>
      <c r="K10" s="16">
        <f t="shared" si="2"/>
        <v>44.18604651162791</v>
      </c>
      <c r="L10" s="17">
        <f t="shared" si="3"/>
        <v>522</v>
      </c>
      <c r="M10" s="17">
        <f t="shared" si="3"/>
        <v>242</v>
      </c>
      <c r="N10" s="18">
        <f t="shared" si="4"/>
        <v>46.36015325670498</v>
      </c>
      <c r="O10" s="20">
        <f t="shared" si="5"/>
        <v>0</v>
      </c>
    </row>
    <row r="11" spans="1:15" ht="18.75" customHeight="1">
      <c r="A11" s="9" t="s">
        <v>32</v>
      </c>
      <c r="B11" s="10" t="s">
        <v>33</v>
      </c>
      <c r="C11" s="11">
        <v>42</v>
      </c>
      <c r="D11" s="11">
        <v>19</v>
      </c>
      <c r="E11" s="12">
        <f t="shared" si="0"/>
        <v>45.23809523809524</v>
      </c>
      <c r="F11" s="13">
        <v>61</v>
      </c>
      <c r="G11" s="13">
        <v>34</v>
      </c>
      <c r="H11" s="14">
        <f t="shared" si="1"/>
        <v>55.73770491803278</v>
      </c>
      <c r="I11" s="15">
        <v>188</v>
      </c>
      <c r="J11" s="15">
        <v>89</v>
      </c>
      <c r="K11" s="16">
        <f t="shared" si="2"/>
        <v>47.340425531914896</v>
      </c>
      <c r="L11" s="17">
        <f t="shared" si="3"/>
        <v>291</v>
      </c>
      <c r="M11" s="17">
        <f t="shared" si="3"/>
        <v>142</v>
      </c>
      <c r="N11" s="18">
        <f t="shared" si="4"/>
        <v>48.797250859106526</v>
      </c>
      <c r="O11" s="20">
        <f t="shared" si="5"/>
        <v>0</v>
      </c>
    </row>
    <row r="12" spans="1:15" ht="18.75" customHeight="1">
      <c r="A12" s="9" t="s">
        <v>34</v>
      </c>
      <c r="B12" s="10" t="s">
        <v>35</v>
      </c>
      <c r="C12" s="11">
        <v>26</v>
      </c>
      <c r="D12" s="11">
        <v>14</v>
      </c>
      <c r="E12" s="12">
        <f t="shared" si="0"/>
        <v>53.84615384615385</v>
      </c>
      <c r="F12" s="13">
        <v>67</v>
      </c>
      <c r="G12" s="13">
        <v>50</v>
      </c>
      <c r="H12" s="14">
        <f t="shared" si="1"/>
        <v>74.6268656716418</v>
      </c>
      <c r="I12" s="15">
        <v>351</v>
      </c>
      <c r="J12" s="15">
        <v>191</v>
      </c>
      <c r="K12" s="16">
        <f t="shared" si="2"/>
        <v>54.41595441595442</v>
      </c>
      <c r="L12" s="17">
        <f t="shared" si="3"/>
        <v>444</v>
      </c>
      <c r="M12" s="17">
        <f t="shared" si="3"/>
        <v>255</v>
      </c>
      <c r="N12" s="18">
        <f t="shared" si="4"/>
        <v>57.432432432432435</v>
      </c>
      <c r="O12" s="60">
        <f t="shared" si="5"/>
        <v>0</v>
      </c>
    </row>
    <row r="13" spans="1:15" ht="18.75" customHeight="1">
      <c r="A13" s="9" t="s">
        <v>36</v>
      </c>
      <c r="B13" s="10" t="s">
        <v>37</v>
      </c>
      <c r="C13" s="11">
        <v>35</v>
      </c>
      <c r="D13" s="11">
        <v>9</v>
      </c>
      <c r="E13" s="12">
        <f t="shared" si="0"/>
        <v>25.71428571428571</v>
      </c>
      <c r="F13" s="13">
        <v>50</v>
      </c>
      <c r="G13" s="13">
        <v>28</v>
      </c>
      <c r="H13" s="14">
        <f t="shared" si="1"/>
        <v>56.00000000000001</v>
      </c>
      <c r="I13" s="15">
        <v>148</v>
      </c>
      <c r="J13" s="15">
        <v>32</v>
      </c>
      <c r="K13" s="16">
        <f t="shared" si="2"/>
        <v>21.62162162162162</v>
      </c>
      <c r="L13" s="17">
        <f t="shared" si="3"/>
        <v>233</v>
      </c>
      <c r="M13" s="17">
        <f t="shared" si="3"/>
        <v>69</v>
      </c>
      <c r="N13" s="18">
        <f t="shared" si="4"/>
        <v>29.613733905579398</v>
      </c>
      <c r="O13" s="20">
        <f t="shared" si="5"/>
        <v>0</v>
      </c>
    </row>
    <row r="14" spans="1:15" ht="18.75" customHeight="1">
      <c r="A14" s="9" t="s">
        <v>38</v>
      </c>
      <c r="B14" s="10" t="s">
        <v>39</v>
      </c>
      <c r="C14" s="11">
        <v>15</v>
      </c>
      <c r="D14" s="11">
        <v>9</v>
      </c>
      <c r="E14" s="12">
        <f t="shared" si="0"/>
        <v>60</v>
      </c>
      <c r="F14" s="13">
        <v>7</v>
      </c>
      <c r="G14" s="13">
        <v>5</v>
      </c>
      <c r="H14" s="14">
        <f t="shared" si="1"/>
        <v>71.42857142857143</v>
      </c>
      <c r="I14" s="15">
        <v>100</v>
      </c>
      <c r="J14" s="15">
        <v>52</v>
      </c>
      <c r="K14" s="16">
        <f t="shared" si="2"/>
        <v>52</v>
      </c>
      <c r="L14" s="17">
        <f t="shared" si="3"/>
        <v>122</v>
      </c>
      <c r="M14" s="17">
        <f t="shared" si="3"/>
        <v>66</v>
      </c>
      <c r="N14" s="18">
        <f t="shared" si="4"/>
        <v>54.09836065573771</v>
      </c>
      <c r="O14" s="60">
        <f t="shared" si="5"/>
        <v>0</v>
      </c>
    </row>
    <row r="15" spans="1:15" ht="18.75" customHeight="1">
      <c r="A15" s="9" t="s">
        <v>40</v>
      </c>
      <c r="B15" s="10" t="s">
        <v>41</v>
      </c>
      <c r="C15" s="11">
        <v>13</v>
      </c>
      <c r="D15" s="11">
        <v>11</v>
      </c>
      <c r="E15" s="12">
        <f t="shared" si="0"/>
        <v>84.61538461538461</v>
      </c>
      <c r="F15" s="13">
        <v>34</v>
      </c>
      <c r="G15" s="13">
        <v>23</v>
      </c>
      <c r="H15" s="14">
        <f t="shared" si="1"/>
        <v>67.64705882352942</v>
      </c>
      <c r="I15" s="15">
        <v>154</v>
      </c>
      <c r="J15" s="15">
        <v>119</v>
      </c>
      <c r="K15" s="16">
        <f t="shared" si="2"/>
        <v>77.27272727272727</v>
      </c>
      <c r="L15" s="17">
        <f t="shared" si="3"/>
        <v>201</v>
      </c>
      <c r="M15" s="17">
        <f t="shared" si="3"/>
        <v>153</v>
      </c>
      <c r="N15" s="18">
        <f t="shared" si="4"/>
        <v>76.11940298507463</v>
      </c>
      <c r="O15" s="19">
        <f t="shared" si="5"/>
        <v>1</v>
      </c>
    </row>
    <row r="16" spans="1:15" ht="18.75" customHeight="1">
      <c r="A16" s="9" t="s">
        <v>42</v>
      </c>
      <c r="B16" s="10" t="s">
        <v>43</v>
      </c>
      <c r="C16" s="11">
        <v>44</v>
      </c>
      <c r="D16" s="11">
        <v>11</v>
      </c>
      <c r="E16" s="12">
        <f t="shared" si="0"/>
        <v>25</v>
      </c>
      <c r="F16" s="13">
        <v>139</v>
      </c>
      <c r="G16" s="13">
        <v>71</v>
      </c>
      <c r="H16" s="14">
        <f t="shared" si="1"/>
        <v>51.07913669064749</v>
      </c>
      <c r="I16" s="15">
        <v>355</v>
      </c>
      <c r="J16" s="15">
        <v>137</v>
      </c>
      <c r="K16" s="16">
        <f t="shared" si="2"/>
        <v>38.59154929577465</v>
      </c>
      <c r="L16" s="17">
        <f t="shared" si="3"/>
        <v>538</v>
      </c>
      <c r="M16" s="17">
        <f t="shared" si="3"/>
        <v>219</v>
      </c>
      <c r="N16" s="18">
        <f t="shared" si="4"/>
        <v>40.70631970260223</v>
      </c>
      <c r="O16" s="60">
        <f t="shared" si="5"/>
        <v>0</v>
      </c>
    </row>
    <row r="17" spans="1:15" ht="18.75" customHeight="1">
      <c r="A17" s="9" t="s">
        <v>44</v>
      </c>
      <c r="B17" s="10" t="s">
        <v>45</v>
      </c>
      <c r="C17" s="11">
        <v>30</v>
      </c>
      <c r="D17" s="11">
        <v>21</v>
      </c>
      <c r="E17" s="12">
        <f t="shared" si="0"/>
        <v>70</v>
      </c>
      <c r="F17" s="13">
        <v>13</v>
      </c>
      <c r="G17" s="13">
        <v>11</v>
      </c>
      <c r="H17" s="14">
        <f t="shared" si="1"/>
        <v>84.61538461538461</v>
      </c>
      <c r="I17" s="15">
        <v>62</v>
      </c>
      <c r="J17" s="15">
        <v>25</v>
      </c>
      <c r="K17" s="16">
        <f t="shared" si="2"/>
        <v>40.32258064516129</v>
      </c>
      <c r="L17" s="17">
        <f t="shared" si="3"/>
        <v>105</v>
      </c>
      <c r="M17" s="17">
        <f t="shared" si="3"/>
        <v>57</v>
      </c>
      <c r="N17" s="18">
        <f t="shared" si="4"/>
        <v>54.285714285714285</v>
      </c>
      <c r="O17" s="60">
        <f t="shared" si="5"/>
        <v>0</v>
      </c>
    </row>
    <row r="18" spans="1:15" ht="18.75" customHeight="1">
      <c r="A18" s="9" t="s">
        <v>46</v>
      </c>
      <c r="B18" s="10" t="s">
        <v>47</v>
      </c>
      <c r="C18" s="11">
        <v>17</v>
      </c>
      <c r="D18" s="11">
        <v>17</v>
      </c>
      <c r="E18" s="12">
        <f t="shared" si="0"/>
        <v>100</v>
      </c>
      <c r="F18" s="13">
        <v>30</v>
      </c>
      <c r="G18" s="13">
        <v>26</v>
      </c>
      <c r="H18" s="14">
        <f t="shared" si="1"/>
        <v>86.66666666666667</v>
      </c>
      <c r="I18" s="15">
        <v>96</v>
      </c>
      <c r="J18" s="15">
        <v>40</v>
      </c>
      <c r="K18" s="16">
        <f t="shared" si="2"/>
        <v>41.66666666666667</v>
      </c>
      <c r="L18" s="17">
        <f t="shared" si="3"/>
        <v>143</v>
      </c>
      <c r="M18" s="17">
        <f t="shared" si="3"/>
        <v>83</v>
      </c>
      <c r="N18" s="18">
        <f t="shared" si="4"/>
        <v>58.04195804195804</v>
      </c>
      <c r="O18" s="60">
        <f t="shared" si="5"/>
        <v>0</v>
      </c>
    </row>
    <row r="19" spans="1:15" ht="18.75" customHeight="1">
      <c r="A19" s="9" t="s">
        <v>48</v>
      </c>
      <c r="B19" s="10" t="s">
        <v>49</v>
      </c>
      <c r="C19" s="11">
        <v>33</v>
      </c>
      <c r="D19" s="11">
        <v>8</v>
      </c>
      <c r="E19" s="12">
        <f t="shared" si="0"/>
        <v>24.242424242424242</v>
      </c>
      <c r="F19" s="13">
        <v>74</v>
      </c>
      <c r="G19" s="13">
        <v>41</v>
      </c>
      <c r="H19" s="14">
        <f t="shared" si="1"/>
        <v>55.4054054054054</v>
      </c>
      <c r="I19" s="15">
        <v>234</v>
      </c>
      <c r="J19" s="15">
        <v>86</v>
      </c>
      <c r="K19" s="16">
        <f t="shared" si="2"/>
        <v>36.75213675213676</v>
      </c>
      <c r="L19" s="17">
        <f t="shared" si="3"/>
        <v>341</v>
      </c>
      <c r="M19" s="17">
        <f t="shared" si="3"/>
        <v>135</v>
      </c>
      <c r="N19" s="18">
        <f t="shared" si="4"/>
        <v>39.589442815249264</v>
      </c>
      <c r="O19" s="60">
        <f t="shared" si="5"/>
        <v>0</v>
      </c>
    </row>
    <row r="20" spans="1:15" ht="18.75" customHeight="1">
      <c r="A20" s="21" t="s">
        <v>50</v>
      </c>
      <c r="B20" s="22" t="s">
        <v>51</v>
      </c>
      <c r="C20" s="11">
        <v>77</v>
      </c>
      <c r="D20" s="11">
        <v>22</v>
      </c>
      <c r="E20" s="12">
        <f t="shared" si="0"/>
        <v>28.57142857142857</v>
      </c>
      <c r="F20" s="13">
        <v>183</v>
      </c>
      <c r="G20" s="13">
        <v>93</v>
      </c>
      <c r="H20" s="14">
        <f t="shared" si="1"/>
        <v>50.81967213114754</v>
      </c>
      <c r="I20" s="15">
        <v>440</v>
      </c>
      <c r="J20" s="15">
        <v>211</v>
      </c>
      <c r="K20" s="16">
        <f t="shared" si="2"/>
        <v>47.95454545454545</v>
      </c>
      <c r="L20" s="17">
        <f t="shared" si="3"/>
        <v>700</v>
      </c>
      <c r="M20" s="17">
        <f t="shared" si="3"/>
        <v>326</v>
      </c>
      <c r="N20" s="18">
        <f t="shared" si="4"/>
        <v>46.57142857142857</v>
      </c>
      <c r="O20" s="60">
        <f t="shared" si="5"/>
        <v>0</v>
      </c>
    </row>
    <row r="21" spans="1:15" ht="18.75" customHeight="1">
      <c r="A21" s="21" t="s">
        <v>52</v>
      </c>
      <c r="B21" s="22" t="s">
        <v>53</v>
      </c>
      <c r="C21" s="11">
        <v>96</v>
      </c>
      <c r="D21" s="11">
        <v>23</v>
      </c>
      <c r="E21" s="12">
        <f t="shared" si="0"/>
        <v>23.958333333333336</v>
      </c>
      <c r="F21" s="13">
        <v>288</v>
      </c>
      <c r="G21" s="13">
        <v>174</v>
      </c>
      <c r="H21" s="14">
        <f t="shared" si="1"/>
        <v>60.416666666666664</v>
      </c>
      <c r="I21" s="15">
        <v>720</v>
      </c>
      <c r="J21" s="15">
        <v>279</v>
      </c>
      <c r="K21" s="16">
        <f t="shared" si="2"/>
        <v>38.75</v>
      </c>
      <c r="L21" s="17">
        <f t="shared" si="3"/>
        <v>1104</v>
      </c>
      <c r="M21" s="17">
        <f t="shared" si="3"/>
        <v>476</v>
      </c>
      <c r="N21" s="18">
        <f t="shared" si="4"/>
        <v>43.11594202898551</v>
      </c>
      <c r="O21" s="60">
        <f t="shared" si="5"/>
        <v>0</v>
      </c>
    </row>
    <row r="22" spans="1:15" ht="18.75" customHeight="1">
      <c r="A22" s="21" t="s">
        <v>54</v>
      </c>
      <c r="B22" s="22" t="s">
        <v>55</v>
      </c>
      <c r="C22" s="11">
        <v>55</v>
      </c>
      <c r="D22" s="11">
        <v>14</v>
      </c>
      <c r="E22" s="12">
        <f t="shared" si="0"/>
        <v>25.454545454545453</v>
      </c>
      <c r="F22" s="13">
        <v>141</v>
      </c>
      <c r="G22" s="13">
        <v>68</v>
      </c>
      <c r="H22" s="14">
        <f t="shared" si="1"/>
        <v>48.226950354609926</v>
      </c>
      <c r="I22" s="15">
        <v>404</v>
      </c>
      <c r="J22" s="15">
        <v>155</v>
      </c>
      <c r="K22" s="16">
        <f t="shared" si="2"/>
        <v>38.366336633663366</v>
      </c>
      <c r="L22" s="17">
        <f t="shared" si="3"/>
        <v>600</v>
      </c>
      <c r="M22" s="17">
        <f t="shared" si="3"/>
        <v>237</v>
      </c>
      <c r="N22" s="18">
        <f t="shared" si="4"/>
        <v>39.5</v>
      </c>
      <c r="O22" s="60">
        <f t="shared" si="5"/>
        <v>0</v>
      </c>
    </row>
    <row r="23" spans="1:15" ht="18.75" customHeight="1">
      <c r="A23" s="21" t="s">
        <v>56</v>
      </c>
      <c r="B23" s="22" t="s">
        <v>57</v>
      </c>
      <c r="C23" s="11">
        <v>126</v>
      </c>
      <c r="D23" s="11">
        <v>19</v>
      </c>
      <c r="E23" s="45">
        <f t="shared" si="0"/>
        <v>15.079365079365079</v>
      </c>
      <c r="F23" s="13">
        <v>174</v>
      </c>
      <c r="G23" s="13">
        <v>54</v>
      </c>
      <c r="H23" s="45">
        <f t="shared" si="1"/>
        <v>31.03448275862069</v>
      </c>
      <c r="I23" s="15">
        <v>578</v>
      </c>
      <c r="J23" s="15">
        <v>88</v>
      </c>
      <c r="K23" s="45">
        <f t="shared" si="2"/>
        <v>15.22491349480969</v>
      </c>
      <c r="L23" s="17">
        <f t="shared" si="3"/>
        <v>878</v>
      </c>
      <c r="M23" s="17">
        <f t="shared" si="3"/>
        <v>161</v>
      </c>
      <c r="N23" s="45">
        <f t="shared" si="4"/>
        <v>18.337129840546698</v>
      </c>
      <c r="O23" s="60">
        <f t="shared" si="5"/>
        <v>0</v>
      </c>
    </row>
    <row r="24" spans="1:15" ht="18.75" customHeight="1">
      <c r="A24" s="23" t="s">
        <v>58</v>
      </c>
      <c r="B24" s="24" t="s">
        <v>59</v>
      </c>
      <c r="C24" s="25">
        <v>44</v>
      </c>
      <c r="D24" s="25">
        <v>12</v>
      </c>
      <c r="E24" s="12">
        <f t="shared" si="0"/>
        <v>27.27272727272727</v>
      </c>
      <c r="F24" s="13">
        <v>150</v>
      </c>
      <c r="G24" s="13">
        <v>53</v>
      </c>
      <c r="H24" s="14">
        <f t="shared" si="1"/>
        <v>35.333333333333336</v>
      </c>
      <c r="I24" s="15">
        <v>444</v>
      </c>
      <c r="J24" s="15">
        <v>132</v>
      </c>
      <c r="K24" s="16">
        <f t="shared" si="2"/>
        <v>29.72972972972973</v>
      </c>
      <c r="L24" s="17">
        <f t="shared" si="3"/>
        <v>638</v>
      </c>
      <c r="M24" s="17">
        <f t="shared" si="3"/>
        <v>197</v>
      </c>
      <c r="N24" s="18">
        <f t="shared" si="4"/>
        <v>30.877742946708466</v>
      </c>
      <c r="O24" s="60">
        <f t="shared" si="5"/>
        <v>0</v>
      </c>
    </row>
    <row r="25" spans="1:15" ht="18.75" customHeight="1">
      <c r="A25" s="26">
        <v>77684</v>
      </c>
      <c r="B25" s="10" t="s">
        <v>60</v>
      </c>
      <c r="C25" s="11">
        <v>21</v>
      </c>
      <c r="D25" s="11">
        <v>6</v>
      </c>
      <c r="E25" s="12">
        <f t="shared" si="0"/>
        <v>28.57142857142857</v>
      </c>
      <c r="F25" s="13">
        <v>51</v>
      </c>
      <c r="G25" s="13">
        <v>18</v>
      </c>
      <c r="H25" s="14">
        <f t="shared" si="1"/>
        <v>35.294117647058826</v>
      </c>
      <c r="I25" s="15">
        <v>139</v>
      </c>
      <c r="J25" s="15">
        <v>52</v>
      </c>
      <c r="K25" s="16">
        <f t="shared" si="2"/>
        <v>37.410071942446045</v>
      </c>
      <c r="L25" s="17">
        <f>SUM(C25,F25,I25)</f>
        <v>211</v>
      </c>
      <c r="M25" s="17">
        <f>SUM(D25,G25,J25)</f>
        <v>76</v>
      </c>
      <c r="N25" s="18">
        <f t="shared" si="4"/>
        <v>36.018957345971565</v>
      </c>
      <c r="O25" s="20">
        <f t="shared" si="5"/>
        <v>0</v>
      </c>
    </row>
    <row r="26" spans="1:16" ht="18.75" customHeight="1">
      <c r="A26" s="27">
        <v>99745</v>
      </c>
      <c r="B26" s="22" t="s">
        <v>61</v>
      </c>
      <c r="C26" s="11">
        <v>112</v>
      </c>
      <c r="D26" s="11">
        <v>99</v>
      </c>
      <c r="E26" s="12">
        <f t="shared" si="0"/>
        <v>88.39285714285714</v>
      </c>
      <c r="F26" s="13">
        <v>212</v>
      </c>
      <c r="G26" s="13">
        <v>204</v>
      </c>
      <c r="H26" s="14">
        <f t="shared" si="1"/>
        <v>96.22641509433963</v>
      </c>
      <c r="I26" s="15">
        <v>602</v>
      </c>
      <c r="J26" s="15">
        <v>576</v>
      </c>
      <c r="K26" s="16">
        <f t="shared" si="2"/>
        <v>95.68106312292359</v>
      </c>
      <c r="L26" s="17">
        <f>SUM(C26,F26,I26)</f>
        <v>926</v>
      </c>
      <c r="M26" s="17">
        <f>SUM(D26,G26,J26)</f>
        <v>879</v>
      </c>
      <c r="N26" s="18">
        <f t="shared" si="4"/>
        <v>94.9244060475162</v>
      </c>
      <c r="O26" s="19">
        <f t="shared" si="5"/>
        <v>1</v>
      </c>
      <c r="P26" t="s">
        <v>73</v>
      </c>
    </row>
    <row r="27" spans="2:15" ht="18.75" customHeight="1">
      <c r="B27" s="28" t="s">
        <v>63</v>
      </c>
      <c r="C27" s="29">
        <f>SUM(C20:C24,C26)</f>
        <v>510</v>
      </c>
      <c r="D27" s="29">
        <f>SUM(D20:D24,D26)</f>
        <v>189</v>
      </c>
      <c r="E27" s="30">
        <f t="shared" si="0"/>
        <v>37.05882352941177</v>
      </c>
      <c r="F27" s="31">
        <f>SUM(F20:F24,F26)</f>
        <v>1148</v>
      </c>
      <c r="G27" s="31">
        <f>SUM(G20:G24,G26)</f>
        <v>646</v>
      </c>
      <c r="H27" s="32">
        <f t="shared" si="1"/>
        <v>56.271777003484324</v>
      </c>
      <c r="I27" s="31">
        <f>SUM(I20:I24,I26)</f>
        <v>3188</v>
      </c>
      <c r="J27" s="31">
        <f>SUM(J20:J24,J26)</f>
        <v>1441</v>
      </c>
      <c r="K27" s="32">
        <f t="shared" si="2"/>
        <v>45.200752823086574</v>
      </c>
      <c r="L27" s="31">
        <f>SUM(L20:L24,L26)</f>
        <v>4846</v>
      </c>
      <c r="M27" s="31">
        <f>SUM(M20:M24,M26)</f>
        <v>2276</v>
      </c>
      <c r="N27" s="32">
        <f t="shared" si="4"/>
        <v>46.966570367313246</v>
      </c>
      <c r="O27" s="31">
        <f>SUM(O20:O24,O26)</f>
        <v>1</v>
      </c>
    </row>
    <row r="28" spans="2:15" ht="18.75" customHeight="1">
      <c r="B28" s="33" t="s">
        <v>64</v>
      </c>
      <c r="C28" s="31">
        <f>SUM(C3:C18,C19,C25)</f>
        <v>535</v>
      </c>
      <c r="D28" s="31">
        <f>SUM(D3:D18,D19,D25)</f>
        <v>280</v>
      </c>
      <c r="E28" s="32">
        <f t="shared" si="0"/>
        <v>52.336448598130836</v>
      </c>
      <c r="F28" s="31">
        <f>SUM(F3:F18,F19,F25)</f>
        <v>869</v>
      </c>
      <c r="G28" s="31">
        <f>SUM(G3:G18,G19,G25)</f>
        <v>562</v>
      </c>
      <c r="H28" s="32">
        <f t="shared" si="1"/>
        <v>64.67203682393557</v>
      </c>
      <c r="I28" s="31">
        <f>SUM(I3:I18,I19,I25)</f>
        <v>3415</v>
      </c>
      <c r="J28" s="31">
        <f>SUM(J3:J18,J19,J25)</f>
        <v>1776</v>
      </c>
      <c r="K28" s="32">
        <f t="shared" si="2"/>
        <v>52.00585651537335</v>
      </c>
      <c r="L28" s="31">
        <f>SUM(L3:L18,L19,L25)</f>
        <v>4819</v>
      </c>
      <c r="M28" s="31">
        <f>SUM(M3:M18,M19,M25)</f>
        <v>2618</v>
      </c>
      <c r="N28" s="32">
        <f t="shared" si="4"/>
        <v>54.3266237808674</v>
      </c>
      <c r="O28" s="31">
        <f>SUM(O3:O18,O19,O25)</f>
        <v>6</v>
      </c>
    </row>
    <row r="29" spans="2:15" ht="18.75" customHeight="1" thickBot="1">
      <c r="B29" s="34" t="s">
        <v>65</v>
      </c>
      <c r="C29" s="35">
        <f>SUM(C27:C28)</f>
        <v>1045</v>
      </c>
      <c r="D29" s="35">
        <f>SUM(D27:D28)</f>
        <v>469</v>
      </c>
      <c r="E29" s="36">
        <f t="shared" si="0"/>
        <v>44.880382775119614</v>
      </c>
      <c r="F29" s="35">
        <f>SUM(F27:F28)</f>
        <v>2017</v>
      </c>
      <c r="G29" s="35">
        <f>SUM(G27:G28)</f>
        <v>1208</v>
      </c>
      <c r="H29" s="36">
        <f t="shared" si="1"/>
        <v>59.89092711948438</v>
      </c>
      <c r="I29" s="35">
        <f>SUM(I27:I28)</f>
        <v>6603</v>
      </c>
      <c r="J29" s="35">
        <f>SUM(J27:J28)</f>
        <v>3217</v>
      </c>
      <c r="K29" s="36">
        <f t="shared" si="2"/>
        <v>48.7202786612146</v>
      </c>
      <c r="L29" s="35">
        <f>SUM(L27:L28)</f>
        <v>9665</v>
      </c>
      <c r="M29" s="35">
        <f>SUM(M27:M28)</f>
        <v>4894</v>
      </c>
      <c r="N29" s="36">
        <f t="shared" si="4"/>
        <v>50.63631660631144</v>
      </c>
      <c r="O29" s="35">
        <f>SUM(O27:O28)</f>
        <v>7</v>
      </c>
    </row>
    <row r="30" ht="18.75" customHeight="1"/>
    <row r="31" ht="18.75" customHeight="1" thickBot="1"/>
    <row r="32" spans="2:4" ht="18.75" customHeight="1">
      <c r="B32" s="37" t="s">
        <v>66</v>
      </c>
      <c r="C32" s="38">
        <v>6</v>
      </c>
      <c r="D32" s="39" t="s">
        <v>67</v>
      </c>
    </row>
    <row r="33" spans="2:4" ht="41.25" customHeight="1">
      <c r="B33" s="40" t="s">
        <v>82</v>
      </c>
      <c r="C33" s="20">
        <f>O27</f>
        <v>1</v>
      </c>
      <c r="D33" s="41" t="s">
        <v>67</v>
      </c>
    </row>
    <row r="34" spans="2:4" ht="18.75" customHeight="1" thickBot="1">
      <c r="B34" s="42" t="s">
        <v>9</v>
      </c>
      <c r="C34" s="43">
        <f>C33/C32*100</f>
        <v>16.666666666666664</v>
      </c>
      <c r="D34" s="44"/>
    </row>
    <row r="35" spans="2:4" ht="18.75" customHeight="1">
      <c r="B35" s="37" t="s">
        <v>69</v>
      </c>
      <c r="C35" s="38">
        <v>18</v>
      </c>
      <c r="D35" s="39" t="s">
        <v>67</v>
      </c>
    </row>
    <row r="36" spans="2:4" ht="47.25" customHeight="1">
      <c r="B36" s="40" t="s">
        <v>83</v>
      </c>
      <c r="C36" s="20">
        <f>O28</f>
        <v>6</v>
      </c>
      <c r="D36" s="41" t="s">
        <v>67</v>
      </c>
    </row>
    <row r="37" spans="2:4" ht="18.75" customHeight="1" thickBot="1">
      <c r="B37" s="42" t="s">
        <v>9</v>
      </c>
      <c r="C37" s="43">
        <f>C36/C35*100</f>
        <v>33.33333333333333</v>
      </c>
      <c r="D37" s="44"/>
    </row>
    <row r="38" spans="2:4" ht="18.75" customHeight="1">
      <c r="B38" s="37" t="s">
        <v>71</v>
      </c>
      <c r="C38" s="38">
        <v>24</v>
      </c>
      <c r="D38" s="39" t="s">
        <v>67</v>
      </c>
    </row>
    <row r="39" spans="2:4" ht="57" customHeight="1">
      <c r="B39" s="40" t="s">
        <v>84</v>
      </c>
      <c r="C39" s="20">
        <f>O29</f>
        <v>7</v>
      </c>
      <c r="D39" s="41" t="s">
        <v>67</v>
      </c>
    </row>
    <row r="40" spans="2:4" ht="18.75" customHeight="1" thickBot="1">
      <c r="B40" s="42" t="s">
        <v>9</v>
      </c>
      <c r="C40" s="43">
        <f>C39/C38*100</f>
        <v>29.166666666666668</v>
      </c>
      <c r="D40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pane xSplit="2" ySplit="2" topLeftCell="C3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2" sqref="C12"/>
    </sheetView>
  </sheetViews>
  <sheetFormatPr defaultColWidth="9.00390625" defaultRowHeight="14.25"/>
  <cols>
    <col min="2" max="2" width="36.875" style="0" customWidth="1"/>
    <col min="15" max="15" width="15.25390625" style="0" customWidth="1"/>
    <col min="16" max="16" width="12.625" style="0" customWidth="1"/>
    <col min="246" max="246" width="48.125" style="0" customWidth="1"/>
  </cols>
  <sheetData>
    <row r="1" spans="1:13" ht="18.75" customHeight="1" thickBot="1">
      <c r="A1" s="1" t="s">
        <v>81</v>
      </c>
      <c r="D1" t="s">
        <v>1</v>
      </c>
      <c r="G1" t="s">
        <v>2</v>
      </c>
      <c r="J1" t="s">
        <v>3</v>
      </c>
      <c r="M1" t="s">
        <v>4</v>
      </c>
    </row>
    <row r="2" spans="1:15" ht="75.75" customHeight="1">
      <c r="A2" s="2" t="s">
        <v>5</v>
      </c>
      <c r="B2" s="3" t="s">
        <v>6</v>
      </c>
      <c r="C2" s="4" t="s">
        <v>7</v>
      </c>
      <c r="D2" s="4" t="s">
        <v>8</v>
      </c>
      <c r="E2" s="4" t="s">
        <v>9</v>
      </c>
      <c r="F2" s="5" t="s">
        <v>10</v>
      </c>
      <c r="G2" s="5" t="s">
        <v>11</v>
      </c>
      <c r="H2" s="5" t="s">
        <v>9</v>
      </c>
      <c r="I2" s="6" t="s">
        <v>12</v>
      </c>
      <c r="J2" s="6" t="s">
        <v>13</v>
      </c>
      <c r="K2" s="6" t="s">
        <v>9</v>
      </c>
      <c r="L2" s="7" t="s">
        <v>14</v>
      </c>
      <c r="M2" s="7" t="s">
        <v>15</v>
      </c>
      <c r="N2" s="7" t="s">
        <v>9</v>
      </c>
      <c r="O2" s="61" t="s">
        <v>80</v>
      </c>
    </row>
    <row r="3" spans="1:15" ht="18.75" customHeight="1">
      <c r="A3" s="9" t="s">
        <v>16</v>
      </c>
      <c r="B3" s="10" t="s">
        <v>17</v>
      </c>
      <c r="C3" s="11">
        <v>22</v>
      </c>
      <c r="D3" s="11">
        <v>19</v>
      </c>
      <c r="E3" s="12">
        <f>D3/C3*100</f>
        <v>86.36363636363636</v>
      </c>
      <c r="F3" s="13">
        <v>17</v>
      </c>
      <c r="G3" s="13">
        <v>16</v>
      </c>
      <c r="H3" s="14">
        <f>G3/F3*100</f>
        <v>94.11764705882352</v>
      </c>
      <c r="I3" s="15">
        <v>76</v>
      </c>
      <c r="J3" s="15">
        <v>61</v>
      </c>
      <c r="K3" s="16">
        <f>J3/I3*100</f>
        <v>80.26315789473685</v>
      </c>
      <c r="L3" s="17">
        <f>SUM(C3,F3,I3)</f>
        <v>115</v>
      </c>
      <c r="M3" s="17">
        <f>SUM(D3,G3,J3)</f>
        <v>96</v>
      </c>
      <c r="N3" s="18">
        <f>M3/L3*100</f>
        <v>83.47826086956522</v>
      </c>
      <c r="O3" s="19">
        <f>IF(N3&gt;60,1,0)</f>
        <v>1</v>
      </c>
    </row>
    <row r="4" spans="1:15" ht="18.75" customHeight="1">
      <c r="A4" s="9" t="s">
        <v>18</v>
      </c>
      <c r="B4" s="10" t="s">
        <v>19</v>
      </c>
      <c r="C4" s="11">
        <v>20</v>
      </c>
      <c r="D4" s="11">
        <v>12</v>
      </c>
      <c r="E4" s="12">
        <f aca="true" t="shared" si="0" ref="E4:E29">D4/C4*100</f>
        <v>60</v>
      </c>
      <c r="F4" s="13">
        <v>24</v>
      </c>
      <c r="G4" s="13">
        <v>17</v>
      </c>
      <c r="H4" s="14">
        <f aca="true" t="shared" si="1" ref="H4:H29">G4/F4*100</f>
        <v>70.83333333333334</v>
      </c>
      <c r="I4" s="15">
        <v>96</v>
      </c>
      <c r="J4" s="15">
        <v>59</v>
      </c>
      <c r="K4" s="16">
        <f aca="true" t="shared" si="2" ref="K4:K29">J4/I4*100</f>
        <v>61.458333333333336</v>
      </c>
      <c r="L4" s="17">
        <f aca="true" t="shared" si="3" ref="L4:M24">SUM(C4,F4,I4)</f>
        <v>140</v>
      </c>
      <c r="M4" s="17">
        <f t="shared" si="3"/>
        <v>88</v>
      </c>
      <c r="N4" s="18">
        <f aca="true" t="shared" si="4" ref="N4:N29">M4/L4*100</f>
        <v>62.857142857142854</v>
      </c>
      <c r="O4" s="19">
        <f aca="true" t="shared" si="5" ref="O4:O26">IF(N4&gt;60,1,0)</f>
        <v>1</v>
      </c>
    </row>
    <row r="5" spans="1:15" ht="18.75" customHeight="1">
      <c r="A5" s="9" t="s">
        <v>20</v>
      </c>
      <c r="B5" s="10" t="s">
        <v>21</v>
      </c>
      <c r="C5" s="11">
        <v>35</v>
      </c>
      <c r="D5" s="11">
        <v>29</v>
      </c>
      <c r="E5" s="12">
        <f t="shared" si="0"/>
        <v>82.85714285714286</v>
      </c>
      <c r="F5" s="13">
        <v>55</v>
      </c>
      <c r="G5" s="13">
        <v>47</v>
      </c>
      <c r="H5" s="14">
        <f t="shared" si="1"/>
        <v>85.45454545454545</v>
      </c>
      <c r="I5" s="15">
        <v>261</v>
      </c>
      <c r="J5" s="15">
        <v>172</v>
      </c>
      <c r="K5" s="16">
        <f t="shared" si="2"/>
        <v>65.90038314176245</v>
      </c>
      <c r="L5" s="17">
        <f t="shared" si="3"/>
        <v>351</v>
      </c>
      <c r="M5" s="17">
        <f t="shared" si="3"/>
        <v>248</v>
      </c>
      <c r="N5" s="18">
        <f t="shared" si="4"/>
        <v>70.65527065527066</v>
      </c>
      <c r="O5" s="68">
        <f t="shared" si="5"/>
        <v>1</v>
      </c>
    </row>
    <row r="6" spans="1:15" ht="18.75" customHeight="1">
      <c r="A6" s="9" t="s">
        <v>22</v>
      </c>
      <c r="B6" s="10" t="s">
        <v>23</v>
      </c>
      <c r="C6" s="11">
        <v>21</v>
      </c>
      <c r="D6" s="11">
        <v>11</v>
      </c>
      <c r="E6" s="12">
        <f t="shared" si="0"/>
        <v>52.38095238095239</v>
      </c>
      <c r="F6" s="13">
        <v>37</v>
      </c>
      <c r="G6" s="13">
        <v>29</v>
      </c>
      <c r="H6" s="14">
        <f t="shared" si="1"/>
        <v>78.37837837837837</v>
      </c>
      <c r="I6" s="15">
        <v>244</v>
      </c>
      <c r="J6" s="15">
        <v>110</v>
      </c>
      <c r="K6" s="16">
        <f t="shared" si="2"/>
        <v>45.08196721311475</v>
      </c>
      <c r="L6" s="17">
        <f t="shared" si="3"/>
        <v>302</v>
      </c>
      <c r="M6" s="17">
        <f t="shared" si="3"/>
        <v>150</v>
      </c>
      <c r="N6" s="18">
        <f t="shared" si="4"/>
        <v>49.668874172185426</v>
      </c>
      <c r="O6" s="20">
        <f t="shared" si="5"/>
        <v>0</v>
      </c>
    </row>
    <row r="7" spans="1:15" ht="18.75" customHeight="1">
      <c r="A7" s="9" t="s">
        <v>24</v>
      </c>
      <c r="B7" s="10" t="s">
        <v>25</v>
      </c>
      <c r="C7" s="11">
        <v>14</v>
      </c>
      <c r="D7" s="11">
        <v>11</v>
      </c>
      <c r="E7" s="12">
        <f t="shared" si="0"/>
        <v>78.57142857142857</v>
      </c>
      <c r="F7" s="13">
        <v>25</v>
      </c>
      <c r="G7" s="13">
        <v>23</v>
      </c>
      <c r="H7" s="14">
        <f t="shared" si="1"/>
        <v>92</v>
      </c>
      <c r="I7" s="15">
        <v>124</v>
      </c>
      <c r="J7" s="15">
        <v>103</v>
      </c>
      <c r="K7" s="16">
        <f t="shared" si="2"/>
        <v>83.06451612903226</v>
      </c>
      <c r="L7" s="17">
        <f t="shared" si="3"/>
        <v>163</v>
      </c>
      <c r="M7" s="17">
        <f t="shared" si="3"/>
        <v>137</v>
      </c>
      <c r="N7" s="18">
        <f t="shared" si="4"/>
        <v>84.04907975460122</v>
      </c>
      <c r="O7" s="19">
        <f t="shared" si="5"/>
        <v>1</v>
      </c>
    </row>
    <row r="8" spans="1:15" ht="18.75" customHeight="1">
      <c r="A8" s="9" t="s">
        <v>26</v>
      </c>
      <c r="B8" s="10" t="s">
        <v>27</v>
      </c>
      <c r="C8" s="11">
        <v>55</v>
      </c>
      <c r="D8" s="11">
        <v>28</v>
      </c>
      <c r="E8" s="12">
        <f t="shared" si="0"/>
        <v>50.90909090909091</v>
      </c>
      <c r="F8" s="13">
        <v>32</v>
      </c>
      <c r="G8" s="13">
        <v>9</v>
      </c>
      <c r="H8" s="14">
        <f t="shared" si="1"/>
        <v>28.125</v>
      </c>
      <c r="I8" s="15">
        <v>174</v>
      </c>
      <c r="J8" s="15">
        <v>104</v>
      </c>
      <c r="K8" s="16">
        <f t="shared" si="2"/>
        <v>59.77011494252874</v>
      </c>
      <c r="L8" s="17">
        <f t="shared" si="3"/>
        <v>261</v>
      </c>
      <c r="M8" s="17">
        <f t="shared" si="3"/>
        <v>141</v>
      </c>
      <c r="N8" s="18">
        <f t="shared" si="4"/>
        <v>54.02298850574713</v>
      </c>
      <c r="O8" s="60">
        <f t="shared" si="5"/>
        <v>0</v>
      </c>
    </row>
    <row r="9" spans="1:15" ht="18.75" customHeight="1">
      <c r="A9" s="9" t="s">
        <v>28</v>
      </c>
      <c r="B9" s="10" t="s">
        <v>29</v>
      </c>
      <c r="C9" s="11">
        <v>20</v>
      </c>
      <c r="D9" s="11">
        <v>16</v>
      </c>
      <c r="E9" s="12">
        <f t="shared" si="0"/>
        <v>80</v>
      </c>
      <c r="F9" s="13">
        <v>84</v>
      </c>
      <c r="G9" s="13">
        <v>74</v>
      </c>
      <c r="H9" s="14">
        <f t="shared" si="1"/>
        <v>88.09523809523809</v>
      </c>
      <c r="I9" s="15">
        <v>223</v>
      </c>
      <c r="J9" s="15">
        <v>176</v>
      </c>
      <c r="K9" s="16">
        <f t="shared" si="2"/>
        <v>78.9237668161435</v>
      </c>
      <c r="L9" s="17">
        <f t="shared" si="3"/>
        <v>327</v>
      </c>
      <c r="M9" s="17">
        <f t="shared" si="3"/>
        <v>266</v>
      </c>
      <c r="N9" s="18">
        <f t="shared" si="4"/>
        <v>81.34556574923548</v>
      </c>
      <c r="O9" s="19">
        <f t="shared" si="5"/>
        <v>1</v>
      </c>
    </row>
    <row r="10" spans="1:15" ht="18.75" customHeight="1">
      <c r="A10" s="9" t="s">
        <v>30</v>
      </c>
      <c r="B10" s="10" t="s">
        <v>31</v>
      </c>
      <c r="C10" s="11">
        <v>70</v>
      </c>
      <c r="D10" s="11">
        <v>31</v>
      </c>
      <c r="E10" s="12">
        <f t="shared" si="0"/>
        <v>44.285714285714285</v>
      </c>
      <c r="F10" s="13">
        <v>64</v>
      </c>
      <c r="G10" s="13">
        <v>41</v>
      </c>
      <c r="H10" s="14">
        <f t="shared" si="1"/>
        <v>64.0625</v>
      </c>
      <c r="I10" s="15">
        <v>387</v>
      </c>
      <c r="J10" s="15">
        <v>173</v>
      </c>
      <c r="K10" s="16">
        <f t="shared" si="2"/>
        <v>44.70284237726098</v>
      </c>
      <c r="L10" s="17">
        <f t="shared" si="3"/>
        <v>521</v>
      </c>
      <c r="M10" s="17">
        <f t="shared" si="3"/>
        <v>245</v>
      </c>
      <c r="N10" s="18">
        <f t="shared" si="4"/>
        <v>47.02495201535509</v>
      </c>
      <c r="O10" s="20">
        <f t="shared" si="5"/>
        <v>0</v>
      </c>
    </row>
    <row r="11" spans="1:15" ht="18.75" customHeight="1">
      <c r="A11" s="9" t="s">
        <v>32</v>
      </c>
      <c r="B11" s="10" t="s">
        <v>33</v>
      </c>
      <c r="C11" s="11">
        <v>42</v>
      </c>
      <c r="D11" s="11">
        <v>19</v>
      </c>
      <c r="E11" s="12">
        <f t="shared" si="0"/>
        <v>45.23809523809524</v>
      </c>
      <c r="F11" s="13">
        <v>60</v>
      </c>
      <c r="G11" s="13">
        <v>34</v>
      </c>
      <c r="H11" s="14">
        <f t="shared" si="1"/>
        <v>56.666666666666664</v>
      </c>
      <c r="I11" s="15">
        <v>187</v>
      </c>
      <c r="J11" s="15">
        <v>89</v>
      </c>
      <c r="K11" s="16">
        <f t="shared" si="2"/>
        <v>47.593582887700535</v>
      </c>
      <c r="L11" s="17">
        <f t="shared" si="3"/>
        <v>289</v>
      </c>
      <c r="M11" s="17">
        <f t="shared" si="3"/>
        <v>142</v>
      </c>
      <c r="N11" s="18">
        <f t="shared" si="4"/>
        <v>49.13494809688581</v>
      </c>
      <c r="O11" s="60">
        <f t="shared" si="5"/>
        <v>0</v>
      </c>
    </row>
    <row r="12" spans="1:15" ht="18.75" customHeight="1">
      <c r="A12" s="9" t="s">
        <v>34</v>
      </c>
      <c r="B12" s="10" t="s">
        <v>35</v>
      </c>
      <c r="C12" s="11">
        <v>27</v>
      </c>
      <c r="D12" s="11">
        <v>14</v>
      </c>
      <c r="E12" s="12">
        <f t="shared" si="0"/>
        <v>51.85185185185185</v>
      </c>
      <c r="F12" s="13">
        <v>64</v>
      </c>
      <c r="G12" s="13">
        <v>48</v>
      </c>
      <c r="H12" s="14">
        <f t="shared" si="1"/>
        <v>75</v>
      </c>
      <c r="I12" s="15">
        <v>347</v>
      </c>
      <c r="J12" s="15">
        <v>193</v>
      </c>
      <c r="K12" s="16">
        <f t="shared" si="2"/>
        <v>55.61959654178674</v>
      </c>
      <c r="L12" s="17">
        <f t="shared" si="3"/>
        <v>438</v>
      </c>
      <c r="M12" s="17">
        <f t="shared" si="3"/>
        <v>255</v>
      </c>
      <c r="N12" s="18">
        <f t="shared" si="4"/>
        <v>58.21917808219178</v>
      </c>
      <c r="O12" s="20">
        <f t="shared" si="5"/>
        <v>0</v>
      </c>
    </row>
    <row r="13" spans="1:15" ht="18.75" customHeight="1">
      <c r="A13" s="9" t="s">
        <v>36</v>
      </c>
      <c r="B13" s="10" t="s">
        <v>37</v>
      </c>
      <c r="C13" s="11">
        <v>35</v>
      </c>
      <c r="D13" s="11">
        <v>9</v>
      </c>
      <c r="E13" s="12">
        <f t="shared" si="0"/>
        <v>25.71428571428571</v>
      </c>
      <c r="F13" s="13">
        <v>50</v>
      </c>
      <c r="G13" s="13">
        <v>29</v>
      </c>
      <c r="H13" s="14">
        <f t="shared" si="1"/>
        <v>57.99999999999999</v>
      </c>
      <c r="I13" s="15">
        <v>147</v>
      </c>
      <c r="J13" s="15">
        <v>32</v>
      </c>
      <c r="K13" s="16">
        <f t="shared" si="2"/>
        <v>21.768707482993197</v>
      </c>
      <c r="L13" s="17">
        <f t="shared" si="3"/>
        <v>232</v>
      </c>
      <c r="M13" s="17">
        <f t="shared" si="3"/>
        <v>70</v>
      </c>
      <c r="N13" s="18">
        <f t="shared" si="4"/>
        <v>30.17241379310345</v>
      </c>
      <c r="O13" s="20">
        <f t="shared" si="5"/>
        <v>0</v>
      </c>
    </row>
    <row r="14" spans="1:15" ht="18.75" customHeight="1">
      <c r="A14" s="9" t="s">
        <v>38</v>
      </c>
      <c r="B14" s="10" t="s">
        <v>39</v>
      </c>
      <c r="C14" s="11">
        <v>15</v>
      </c>
      <c r="D14" s="11">
        <v>9</v>
      </c>
      <c r="E14" s="12">
        <f t="shared" si="0"/>
        <v>60</v>
      </c>
      <c r="F14" s="13">
        <v>7</v>
      </c>
      <c r="G14" s="13">
        <v>5</v>
      </c>
      <c r="H14" s="14">
        <f t="shared" si="1"/>
        <v>71.42857142857143</v>
      </c>
      <c r="I14" s="15">
        <v>100</v>
      </c>
      <c r="J14" s="15">
        <v>54</v>
      </c>
      <c r="K14" s="16">
        <f t="shared" si="2"/>
        <v>54</v>
      </c>
      <c r="L14" s="17">
        <f t="shared" si="3"/>
        <v>122</v>
      </c>
      <c r="M14" s="17">
        <f t="shared" si="3"/>
        <v>68</v>
      </c>
      <c r="N14" s="18">
        <f t="shared" si="4"/>
        <v>55.73770491803278</v>
      </c>
      <c r="O14" s="60">
        <f t="shared" si="5"/>
        <v>0</v>
      </c>
    </row>
    <row r="15" spans="1:15" ht="18.75" customHeight="1">
      <c r="A15" s="9" t="s">
        <v>40</v>
      </c>
      <c r="B15" s="10" t="s">
        <v>41</v>
      </c>
      <c r="C15" s="11">
        <v>13</v>
      </c>
      <c r="D15" s="11">
        <v>11</v>
      </c>
      <c r="E15" s="12">
        <f t="shared" si="0"/>
        <v>84.61538461538461</v>
      </c>
      <c r="F15" s="13">
        <v>34</v>
      </c>
      <c r="G15" s="13">
        <v>23</v>
      </c>
      <c r="H15" s="14">
        <f t="shared" si="1"/>
        <v>67.64705882352942</v>
      </c>
      <c r="I15" s="15">
        <v>153</v>
      </c>
      <c r="J15" s="15">
        <v>119</v>
      </c>
      <c r="K15" s="16">
        <f t="shared" si="2"/>
        <v>77.77777777777779</v>
      </c>
      <c r="L15" s="17">
        <f t="shared" si="3"/>
        <v>200</v>
      </c>
      <c r="M15" s="17">
        <f t="shared" si="3"/>
        <v>153</v>
      </c>
      <c r="N15" s="18">
        <f t="shared" si="4"/>
        <v>76.5</v>
      </c>
      <c r="O15" s="19">
        <f t="shared" si="5"/>
        <v>1</v>
      </c>
    </row>
    <row r="16" spans="1:15" ht="18.75" customHeight="1">
      <c r="A16" s="9" t="s">
        <v>42</v>
      </c>
      <c r="B16" s="10" t="s">
        <v>43</v>
      </c>
      <c r="C16" s="11">
        <v>47</v>
      </c>
      <c r="D16" s="11">
        <v>15</v>
      </c>
      <c r="E16" s="12">
        <f t="shared" si="0"/>
        <v>31.914893617021278</v>
      </c>
      <c r="F16" s="13">
        <v>132</v>
      </c>
      <c r="G16" s="13">
        <v>67</v>
      </c>
      <c r="H16" s="14">
        <f t="shared" si="1"/>
        <v>50.75757575757576</v>
      </c>
      <c r="I16" s="15">
        <v>350</v>
      </c>
      <c r="J16" s="15">
        <v>138</v>
      </c>
      <c r="K16" s="16">
        <f t="shared" si="2"/>
        <v>39.42857142857143</v>
      </c>
      <c r="L16" s="17">
        <f t="shared" si="3"/>
        <v>529</v>
      </c>
      <c r="M16" s="17">
        <f t="shared" si="3"/>
        <v>220</v>
      </c>
      <c r="N16" s="18">
        <f t="shared" si="4"/>
        <v>41.58790170132325</v>
      </c>
      <c r="O16" s="60">
        <f t="shared" si="5"/>
        <v>0</v>
      </c>
    </row>
    <row r="17" spans="1:15" ht="18.75" customHeight="1">
      <c r="A17" s="9" t="s">
        <v>44</v>
      </c>
      <c r="B17" s="10" t="s">
        <v>45</v>
      </c>
      <c r="C17" s="11">
        <v>30</v>
      </c>
      <c r="D17" s="11">
        <v>21</v>
      </c>
      <c r="E17" s="12">
        <f t="shared" si="0"/>
        <v>70</v>
      </c>
      <c r="F17" s="13">
        <v>13</v>
      </c>
      <c r="G17" s="13">
        <v>11</v>
      </c>
      <c r="H17" s="14">
        <f t="shared" si="1"/>
        <v>84.61538461538461</v>
      </c>
      <c r="I17" s="15">
        <v>62</v>
      </c>
      <c r="J17" s="15">
        <v>25</v>
      </c>
      <c r="K17" s="16">
        <f t="shared" si="2"/>
        <v>40.32258064516129</v>
      </c>
      <c r="L17" s="17">
        <f t="shared" si="3"/>
        <v>105</v>
      </c>
      <c r="M17" s="17">
        <f t="shared" si="3"/>
        <v>57</v>
      </c>
      <c r="N17" s="18">
        <f t="shared" si="4"/>
        <v>54.285714285714285</v>
      </c>
      <c r="O17" s="60">
        <f t="shared" si="5"/>
        <v>0</v>
      </c>
    </row>
    <row r="18" spans="1:15" ht="18.75" customHeight="1">
      <c r="A18" s="9" t="s">
        <v>46</v>
      </c>
      <c r="B18" s="10" t="s">
        <v>47</v>
      </c>
      <c r="C18" s="11">
        <v>18</v>
      </c>
      <c r="D18" s="11">
        <v>18</v>
      </c>
      <c r="E18" s="12">
        <f t="shared" si="0"/>
        <v>100</v>
      </c>
      <c r="F18" s="13">
        <v>30</v>
      </c>
      <c r="G18" s="13">
        <v>26</v>
      </c>
      <c r="H18" s="14">
        <f t="shared" si="1"/>
        <v>86.66666666666667</v>
      </c>
      <c r="I18" s="15">
        <v>95</v>
      </c>
      <c r="J18" s="15">
        <v>53</v>
      </c>
      <c r="K18" s="16">
        <f t="shared" si="2"/>
        <v>55.78947368421052</v>
      </c>
      <c r="L18" s="17">
        <f t="shared" si="3"/>
        <v>143</v>
      </c>
      <c r="M18" s="17">
        <f t="shared" si="3"/>
        <v>97</v>
      </c>
      <c r="N18" s="18">
        <f t="shared" si="4"/>
        <v>67.83216783216784</v>
      </c>
      <c r="O18" s="68">
        <f t="shared" si="5"/>
        <v>1</v>
      </c>
    </row>
    <row r="19" spans="1:15" ht="18.75" customHeight="1">
      <c r="A19" s="9" t="s">
        <v>48</v>
      </c>
      <c r="B19" s="10" t="s">
        <v>49</v>
      </c>
      <c r="C19" s="11">
        <v>33</v>
      </c>
      <c r="D19" s="11">
        <v>8</v>
      </c>
      <c r="E19" s="12">
        <f t="shared" si="0"/>
        <v>24.242424242424242</v>
      </c>
      <c r="F19" s="13">
        <v>74</v>
      </c>
      <c r="G19" s="13">
        <v>41</v>
      </c>
      <c r="H19" s="14">
        <f t="shared" si="1"/>
        <v>55.4054054054054</v>
      </c>
      <c r="I19" s="15">
        <v>234</v>
      </c>
      <c r="J19" s="15">
        <v>88</v>
      </c>
      <c r="K19" s="16">
        <f t="shared" si="2"/>
        <v>37.60683760683761</v>
      </c>
      <c r="L19" s="17">
        <f t="shared" si="3"/>
        <v>341</v>
      </c>
      <c r="M19" s="17">
        <f t="shared" si="3"/>
        <v>137</v>
      </c>
      <c r="N19" s="18">
        <f t="shared" si="4"/>
        <v>40.17595307917888</v>
      </c>
      <c r="O19" s="60">
        <f t="shared" si="5"/>
        <v>0</v>
      </c>
    </row>
    <row r="20" spans="1:15" ht="18.75" customHeight="1">
      <c r="A20" s="21" t="s">
        <v>50</v>
      </c>
      <c r="B20" s="22" t="s">
        <v>51</v>
      </c>
      <c r="C20" s="11">
        <v>77</v>
      </c>
      <c r="D20" s="11">
        <v>22</v>
      </c>
      <c r="E20" s="12">
        <f t="shared" si="0"/>
        <v>28.57142857142857</v>
      </c>
      <c r="F20" s="13">
        <v>183</v>
      </c>
      <c r="G20" s="13">
        <v>94</v>
      </c>
      <c r="H20" s="14">
        <f t="shared" si="1"/>
        <v>51.36612021857923</v>
      </c>
      <c r="I20" s="15">
        <v>438</v>
      </c>
      <c r="J20" s="15">
        <v>213</v>
      </c>
      <c r="K20" s="16">
        <f t="shared" si="2"/>
        <v>48.63013698630137</v>
      </c>
      <c r="L20" s="17">
        <f t="shared" si="3"/>
        <v>698</v>
      </c>
      <c r="M20" s="17">
        <f t="shared" si="3"/>
        <v>329</v>
      </c>
      <c r="N20" s="18">
        <f t="shared" si="4"/>
        <v>47.134670487106014</v>
      </c>
      <c r="O20" s="60">
        <f t="shared" si="5"/>
        <v>0</v>
      </c>
    </row>
    <row r="21" spans="1:15" ht="18.75" customHeight="1">
      <c r="A21" s="21" t="s">
        <v>52</v>
      </c>
      <c r="B21" s="22" t="s">
        <v>53</v>
      </c>
      <c r="C21" s="11">
        <v>96</v>
      </c>
      <c r="D21" s="11">
        <v>24</v>
      </c>
      <c r="E21" s="12">
        <f t="shared" si="0"/>
        <v>25</v>
      </c>
      <c r="F21" s="13">
        <v>288</v>
      </c>
      <c r="G21" s="13">
        <v>174</v>
      </c>
      <c r="H21" s="14">
        <f t="shared" si="1"/>
        <v>60.416666666666664</v>
      </c>
      <c r="I21" s="15">
        <v>719</v>
      </c>
      <c r="J21" s="15">
        <v>283</v>
      </c>
      <c r="K21" s="16">
        <f t="shared" si="2"/>
        <v>39.360222531293466</v>
      </c>
      <c r="L21" s="17">
        <f t="shared" si="3"/>
        <v>1103</v>
      </c>
      <c r="M21" s="17">
        <f t="shared" si="3"/>
        <v>481</v>
      </c>
      <c r="N21" s="18">
        <f t="shared" si="4"/>
        <v>43.60834088848595</v>
      </c>
      <c r="O21" s="60">
        <f t="shared" si="5"/>
        <v>0</v>
      </c>
    </row>
    <row r="22" spans="1:15" ht="18.75" customHeight="1">
      <c r="A22" s="21" t="s">
        <v>54</v>
      </c>
      <c r="B22" s="22" t="s">
        <v>55</v>
      </c>
      <c r="C22" s="11">
        <v>54</v>
      </c>
      <c r="D22" s="11">
        <v>14</v>
      </c>
      <c r="E22" s="12">
        <f t="shared" si="0"/>
        <v>25.925925925925924</v>
      </c>
      <c r="F22" s="13">
        <v>145</v>
      </c>
      <c r="G22" s="13">
        <v>71</v>
      </c>
      <c r="H22" s="14">
        <f t="shared" si="1"/>
        <v>48.96551724137931</v>
      </c>
      <c r="I22" s="15">
        <v>404</v>
      </c>
      <c r="J22" s="15">
        <v>155</v>
      </c>
      <c r="K22" s="16">
        <f t="shared" si="2"/>
        <v>38.366336633663366</v>
      </c>
      <c r="L22" s="17">
        <f t="shared" si="3"/>
        <v>603</v>
      </c>
      <c r="M22" s="17">
        <f t="shared" si="3"/>
        <v>240</v>
      </c>
      <c r="N22" s="18">
        <f t="shared" si="4"/>
        <v>39.800995024875625</v>
      </c>
      <c r="O22" s="60">
        <f t="shared" si="5"/>
        <v>0</v>
      </c>
    </row>
    <row r="23" spans="1:15" ht="18.75" customHeight="1">
      <c r="A23" s="21" t="s">
        <v>56</v>
      </c>
      <c r="B23" s="22" t="s">
        <v>57</v>
      </c>
      <c r="C23" s="11">
        <v>126</v>
      </c>
      <c r="D23" s="11">
        <v>20</v>
      </c>
      <c r="E23" s="45">
        <f t="shared" si="0"/>
        <v>15.873015873015872</v>
      </c>
      <c r="F23" s="13">
        <v>173</v>
      </c>
      <c r="G23" s="13">
        <v>56</v>
      </c>
      <c r="H23" s="45">
        <f t="shared" si="1"/>
        <v>32.369942196531795</v>
      </c>
      <c r="I23" s="15">
        <v>578</v>
      </c>
      <c r="J23" s="15">
        <v>93</v>
      </c>
      <c r="K23" s="45">
        <f t="shared" si="2"/>
        <v>16.089965397923876</v>
      </c>
      <c r="L23" s="17">
        <f t="shared" si="3"/>
        <v>877</v>
      </c>
      <c r="M23" s="17">
        <f t="shared" si="3"/>
        <v>169</v>
      </c>
      <c r="N23" s="45">
        <f t="shared" si="4"/>
        <v>19.27023945267959</v>
      </c>
      <c r="O23" s="60">
        <f t="shared" si="5"/>
        <v>0</v>
      </c>
    </row>
    <row r="24" spans="1:15" ht="18.75" customHeight="1">
      <c r="A24" s="23" t="s">
        <v>58</v>
      </c>
      <c r="B24" s="24" t="s">
        <v>59</v>
      </c>
      <c r="C24" s="25">
        <v>44</v>
      </c>
      <c r="D24" s="25">
        <v>13</v>
      </c>
      <c r="E24" s="12">
        <f t="shared" si="0"/>
        <v>29.545454545454547</v>
      </c>
      <c r="F24" s="13">
        <v>150</v>
      </c>
      <c r="G24" s="13">
        <v>53</v>
      </c>
      <c r="H24" s="14">
        <f t="shared" si="1"/>
        <v>35.333333333333336</v>
      </c>
      <c r="I24" s="15">
        <v>444</v>
      </c>
      <c r="J24" s="15">
        <v>137</v>
      </c>
      <c r="K24" s="16">
        <f t="shared" si="2"/>
        <v>30.855855855855857</v>
      </c>
      <c r="L24" s="17">
        <f t="shared" si="3"/>
        <v>638</v>
      </c>
      <c r="M24" s="17">
        <f t="shared" si="3"/>
        <v>203</v>
      </c>
      <c r="N24" s="18">
        <f t="shared" si="4"/>
        <v>31.818181818181817</v>
      </c>
      <c r="O24" s="60">
        <f t="shared" si="5"/>
        <v>0</v>
      </c>
    </row>
    <row r="25" spans="1:15" ht="18.75" customHeight="1">
      <c r="A25" s="26">
        <v>77684</v>
      </c>
      <c r="B25" s="10" t="s">
        <v>60</v>
      </c>
      <c r="C25" s="11">
        <v>21</v>
      </c>
      <c r="D25" s="11">
        <v>6</v>
      </c>
      <c r="E25" s="12">
        <f t="shared" si="0"/>
        <v>28.57142857142857</v>
      </c>
      <c r="F25" s="13">
        <v>51</v>
      </c>
      <c r="G25" s="13">
        <v>21</v>
      </c>
      <c r="H25" s="14">
        <f t="shared" si="1"/>
        <v>41.17647058823529</v>
      </c>
      <c r="I25" s="15">
        <v>139</v>
      </c>
      <c r="J25" s="15">
        <v>55</v>
      </c>
      <c r="K25" s="16">
        <f t="shared" si="2"/>
        <v>39.568345323741006</v>
      </c>
      <c r="L25" s="17">
        <f>SUM(C25,F25,I25)</f>
        <v>211</v>
      </c>
      <c r="M25" s="17">
        <f>SUM(D25,G25,J25)</f>
        <v>82</v>
      </c>
      <c r="N25" s="18">
        <f t="shared" si="4"/>
        <v>38.862559241706165</v>
      </c>
      <c r="O25" s="20">
        <f t="shared" si="5"/>
        <v>0</v>
      </c>
    </row>
    <row r="26" spans="1:16" ht="18.75" customHeight="1">
      <c r="A26" s="27">
        <v>99745</v>
      </c>
      <c r="B26" s="22" t="s">
        <v>61</v>
      </c>
      <c r="C26" s="11">
        <v>112</v>
      </c>
      <c r="D26" s="11">
        <v>99</v>
      </c>
      <c r="E26" s="12">
        <f t="shared" si="0"/>
        <v>88.39285714285714</v>
      </c>
      <c r="F26" s="13">
        <v>212</v>
      </c>
      <c r="G26" s="13">
        <v>204</v>
      </c>
      <c r="H26" s="14">
        <f t="shared" si="1"/>
        <v>96.22641509433963</v>
      </c>
      <c r="I26" s="15">
        <v>601</v>
      </c>
      <c r="J26" s="15">
        <v>574</v>
      </c>
      <c r="K26" s="16">
        <f t="shared" si="2"/>
        <v>95.50748752079868</v>
      </c>
      <c r="L26" s="17">
        <f>SUM(C26,F26,I26)</f>
        <v>925</v>
      </c>
      <c r="M26" s="17">
        <f>SUM(D26,G26,J26)</f>
        <v>877</v>
      </c>
      <c r="N26" s="18">
        <f t="shared" si="4"/>
        <v>94.8108108108108</v>
      </c>
      <c r="O26" s="19">
        <f t="shared" si="5"/>
        <v>1</v>
      </c>
      <c r="P26" t="s">
        <v>73</v>
      </c>
    </row>
    <row r="27" spans="2:15" ht="18.75" customHeight="1">
      <c r="B27" s="28" t="s">
        <v>63</v>
      </c>
      <c r="C27" s="29">
        <f>SUM(C20:C24,C26)</f>
        <v>509</v>
      </c>
      <c r="D27" s="29">
        <f>SUM(D20:D24,D26)</f>
        <v>192</v>
      </c>
      <c r="E27" s="30">
        <f t="shared" si="0"/>
        <v>37.721021611001966</v>
      </c>
      <c r="F27" s="31">
        <f>SUM(F20:F24,F26)</f>
        <v>1151</v>
      </c>
      <c r="G27" s="31">
        <f>SUM(G20:G24,G26)</f>
        <v>652</v>
      </c>
      <c r="H27" s="32">
        <f t="shared" si="1"/>
        <v>56.64639443961772</v>
      </c>
      <c r="I27" s="31">
        <f>SUM(I20:I24,I26)</f>
        <v>3184</v>
      </c>
      <c r="J27" s="31">
        <f>SUM(J20:J24,J26)</f>
        <v>1455</v>
      </c>
      <c r="K27" s="32">
        <f t="shared" si="2"/>
        <v>45.69723618090452</v>
      </c>
      <c r="L27" s="31">
        <f>SUM(L20:L24,L26)</f>
        <v>4844</v>
      </c>
      <c r="M27" s="31">
        <f>SUM(M20:M24,M26)</f>
        <v>2299</v>
      </c>
      <c r="N27" s="32">
        <f t="shared" si="4"/>
        <v>47.46077621800165</v>
      </c>
      <c r="O27" s="31">
        <f>SUM(O20:O24,O26)</f>
        <v>1</v>
      </c>
    </row>
    <row r="28" spans="2:15" ht="18.75" customHeight="1">
      <c r="B28" s="33" t="s">
        <v>64</v>
      </c>
      <c r="C28" s="31">
        <f>SUM(C3:C18,C19,C25)</f>
        <v>538</v>
      </c>
      <c r="D28" s="31">
        <f>SUM(D3:D18,D19,D25)</f>
        <v>287</v>
      </c>
      <c r="E28" s="32">
        <f t="shared" si="0"/>
        <v>53.3457249070632</v>
      </c>
      <c r="F28" s="31">
        <f>SUM(F3:F18,F19,F25)</f>
        <v>853</v>
      </c>
      <c r="G28" s="31">
        <f>SUM(G3:G18,G19,G25)</f>
        <v>561</v>
      </c>
      <c r="H28" s="32">
        <f t="shared" si="1"/>
        <v>65.76787807737398</v>
      </c>
      <c r="I28" s="31">
        <f>SUM(I3:I18,I19,I25)</f>
        <v>3399</v>
      </c>
      <c r="J28" s="31">
        <f>SUM(J3:J18,J19,J25)</f>
        <v>1804</v>
      </c>
      <c r="K28" s="32">
        <f t="shared" si="2"/>
        <v>53.07443365695793</v>
      </c>
      <c r="L28" s="31">
        <f>SUM(L3:L18,L19,L25)</f>
        <v>4790</v>
      </c>
      <c r="M28" s="31">
        <f>SUM(M3:M18,M19,M25)</f>
        <v>2652</v>
      </c>
      <c r="N28" s="32">
        <f t="shared" si="4"/>
        <v>55.365344467640924</v>
      </c>
      <c r="O28" s="31">
        <f>SUM(O3:O18,O19,O25)</f>
        <v>7</v>
      </c>
    </row>
    <row r="29" spans="2:15" ht="18.75" customHeight="1" thickBot="1">
      <c r="B29" s="34" t="s">
        <v>65</v>
      </c>
      <c r="C29" s="35">
        <f>SUM(C27:C28)</f>
        <v>1047</v>
      </c>
      <c r="D29" s="35">
        <f>SUM(D27:D28)</f>
        <v>479</v>
      </c>
      <c r="E29" s="36">
        <f t="shared" si="0"/>
        <v>45.74976122254059</v>
      </c>
      <c r="F29" s="35">
        <f>SUM(F27:F28)</f>
        <v>2004</v>
      </c>
      <c r="G29" s="35">
        <f>SUM(G27:G28)</f>
        <v>1213</v>
      </c>
      <c r="H29" s="36">
        <f t="shared" si="1"/>
        <v>60.52894211576846</v>
      </c>
      <c r="I29" s="35">
        <f>SUM(I27:I28)</f>
        <v>6583</v>
      </c>
      <c r="J29" s="35">
        <f>SUM(J27:J28)</f>
        <v>3259</v>
      </c>
      <c r="K29" s="36">
        <f t="shared" si="2"/>
        <v>49.50630411666413</v>
      </c>
      <c r="L29" s="35">
        <f>SUM(L27:L28)</f>
        <v>9634</v>
      </c>
      <c r="M29" s="35">
        <f>SUM(M27:M28)</f>
        <v>4951</v>
      </c>
      <c r="N29" s="36">
        <f t="shared" si="4"/>
        <v>51.390907203653725</v>
      </c>
      <c r="O29" s="35">
        <f>SUM(O27:O28)</f>
        <v>8</v>
      </c>
    </row>
    <row r="30" ht="18.75" customHeight="1"/>
    <row r="31" ht="18.75" customHeight="1" thickBot="1"/>
    <row r="32" spans="2:4" ht="18.75" customHeight="1">
      <c r="B32" s="37" t="s">
        <v>66</v>
      </c>
      <c r="C32" s="38">
        <v>6</v>
      </c>
      <c r="D32" s="39" t="s">
        <v>67</v>
      </c>
    </row>
    <row r="33" spans="2:4" ht="41.25" customHeight="1">
      <c r="B33" s="40" t="s">
        <v>82</v>
      </c>
      <c r="C33" s="20">
        <f>O27</f>
        <v>1</v>
      </c>
      <c r="D33" s="41" t="s">
        <v>67</v>
      </c>
    </row>
    <row r="34" spans="2:4" ht="18.75" customHeight="1" thickBot="1">
      <c r="B34" s="42" t="s">
        <v>9</v>
      </c>
      <c r="C34" s="43">
        <f>C33/C32*100</f>
        <v>16.666666666666664</v>
      </c>
      <c r="D34" s="44"/>
    </row>
    <row r="35" spans="2:4" ht="18.75" customHeight="1">
      <c r="B35" s="37" t="s">
        <v>69</v>
      </c>
      <c r="C35" s="38">
        <v>18</v>
      </c>
      <c r="D35" s="39" t="s">
        <v>67</v>
      </c>
    </row>
    <row r="36" spans="2:4" ht="47.25" customHeight="1">
      <c r="B36" s="40" t="s">
        <v>83</v>
      </c>
      <c r="C36" s="20">
        <f>O28</f>
        <v>7</v>
      </c>
      <c r="D36" s="41" t="s">
        <v>67</v>
      </c>
    </row>
    <row r="37" spans="2:4" ht="18.75" customHeight="1" thickBot="1">
      <c r="B37" s="42" t="s">
        <v>9</v>
      </c>
      <c r="C37" s="43">
        <f>C36/C35*100</f>
        <v>38.88888888888889</v>
      </c>
      <c r="D37" s="44"/>
    </row>
    <row r="38" spans="2:4" ht="18.75" customHeight="1">
      <c r="B38" s="37" t="s">
        <v>71</v>
      </c>
      <c r="C38" s="38">
        <v>24</v>
      </c>
      <c r="D38" s="39" t="s">
        <v>67</v>
      </c>
    </row>
    <row r="39" spans="2:4" ht="57" customHeight="1">
      <c r="B39" s="40" t="s">
        <v>84</v>
      </c>
      <c r="C39" s="20">
        <f>O29</f>
        <v>8</v>
      </c>
      <c r="D39" s="41" t="s">
        <v>67</v>
      </c>
    </row>
    <row r="40" spans="2:4" ht="18.75" customHeight="1" thickBot="1">
      <c r="B40" s="42" t="s">
        <v>9</v>
      </c>
      <c r="C40" s="43">
        <f>C39/C38*100</f>
        <v>33.33333333333333</v>
      </c>
      <c r="D40" s="44"/>
    </row>
  </sheetData>
  <sheetProtection/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pane xSplit="2" ySplit="2" topLeftCell="C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3" sqref="I3:J26"/>
    </sheetView>
  </sheetViews>
  <sheetFormatPr defaultColWidth="9.00390625" defaultRowHeight="14.25"/>
  <cols>
    <col min="2" max="2" width="48.125" style="0" customWidth="1"/>
    <col min="15" max="15" width="15.25390625" style="0" customWidth="1"/>
    <col min="16" max="16" width="12.625" style="0" customWidth="1"/>
    <col min="246" max="246" width="48.125" style="0" customWidth="1"/>
  </cols>
  <sheetData>
    <row r="1" spans="1:13" ht="18.75" customHeight="1" thickBot="1">
      <c r="A1" s="1" t="s">
        <v>81</v>
      </c>
      <c r="D1" t="s">
        <v>1</v>
      </c>
      <c r="G1" t="s">
        <v>2</v>
      </c>
      <c r="J1" t="s">
        <v>3</v>
      </c>
      <c r="M1" t="s">
        <v>4</v>
      </c>
    </row>
    <row r="2" spans="1:15" ht="75.75" customHeight="1">
      <c r="A2" s="2" t="s">
        <v>5</v>
      </c>
      <c r="B2" s="3" t="s">
        <v>6</v>
      </c>
      <c r="C2" s="4" t="s">
        <v>7</v>
      </c>
      <c r="D2" s="4" t="s">
        <v>8</v>
      </c>
      <c r="E2" s="4" t="s">
        <v>9</v>
      </c>
      <c r="F2" s="5" t="s">
        <v>10</v>
      </c>
      <c r="G2" s="5" t="s">
        <v>11</v>
      </c>
      <c r="H2" s="5" t="s">
        <v>9</v>
      </c>
      <c r="I2" s="6" t="s">
        <v>12</v>
      </c>
      <c r="J2" s="6" t="s">
        <v>13</v>
      </c>
      <c r="K2" s="6" t="s">
        <v>9</v>
      </c>
      <c r="L2" s="7" t="s">
        <v>14</v>
      </c>
      <c r="M2" s="7" t="s">
        <v>15</v>
      </c>
      <c r="N2" s="7" t="s">
        <v>9</v>
      </c>
      <c r="O2" s="61" t="s">
        <v>80</v>
      </c>
    </row>
    <row r="3" spans="1:15" ht="18.75" customHeight="1">
      <c r="A3" s="9" t="s">
        <v>16</v>
      </c>
      <c r="B3" s="10" t="s">
        <v>17</v>
      </c>
      <c r="C3" s="11">
        <v>21</v>
      </c>
      <c r="D3" s="11">
        <v>19</v>
      </c>
      <c r="E3" s="12">
        <f>D3/C3*100</f>
        <v>90.47619047619048</v>
      </c>
      <c r="F3" s="13">
        <v>17</v>
      </c>
      <c r="G3" s="13">
        <v>16</v>
      </c>
      <c r="H3" s="14">
        <f>G3/F3*100</f>
        <v>94.11764705882352</v>
      </c>
      <c r="I3" s="15">
        <v>75</v>
      </c>
      <c r="J3" s="15">
        <v>60</v>
      </c>
      <c r="K3" s="16">
        <f>J3/I3*100</f>
        <v>80</v>
      </c>
      <c r="L3" s="17">
        <f>SUM(C3,F3,I3)</f>
        <v>113</v>
      </c>
      <c r="M3" s="17">
        <f>SUM(D3,G3,J3)</f>
        <v>95</v>
      </c>
      <c r="N3" s="18">
        <f>M3/L3*100</f>
        <v>84.070796460177</v>
      </c>
      <c r="O3" s="19">
        <f>IF(N3&gt;60,1,0)</f>
        <v>1</v>
      </c>
    </row>
    <row r="4" spans="1:15" ht="18.75" customHeight="1">
      <c r="A4" s="9" t="s">
        <v>18</v>
      </c>
      <c r="B4" s="10" t="s">
        <v>19</v>
      </c>
      <c r="C4" s="11">
        <v>21</v>
      </c>
      <c r="D4" s="11">
        <v>12</v>
      </c>
      <c r="E4" s="12">
        <f aca="true" t="shared" si="0" ref="E4:E29">D4/C4*100</f>
        <v>57.14285714285714</v>
      </c>
      <c r="F4" s="13">
        <v>24</v>
      </c>
      <c r="G4" s="13">
        <v>17</v>
      </c>
      <c r="H4" s="14">
        <f aca="true" t="shared" si="1" ref="H4:H29">G4/F4*100</f>
        <v>70.83333333333334</v>
      </c>
      <c r="I4" s="15">
        <v>95</v>
      </c>
      <c r="J4" s="15">
        <v>60</v>
      </c>
      <c r="K4" s="16">
        <f aca="true" t="shared" si="2" ref="K4:K29">J4/I4*100</f>
        <v>63.1578947368421</v>
      </c>
      <c r="L4" s="17">
        <f aca="true" t="shared" si="3" ref="L4:M24">SUM(C4,F4,I4)</f>
        <v>140</v>
      </c>
      <c r="M4" s="17">
        <f t="shared" si="3"/>
        <v>89</v>
      </c>
      <c r="N4" s="18">
        <f aca="true" t="shared" si="4" ref="N4:N29">M4/L4*100</f>
        <v>63.57142857142857</v>
      </c>
      <c r="O4" s="19">
        <f aca="true" t="shared" si="5" ref="O4:O26">IF(N4&gt;60,1,0)</f>
        <v>1</v>
      </c>
    </row>
    <row r="5" spans="1:15" ht="18.75" customHeight="1">
      <c r="A5" s="9" t="s">
        <v>20</v>
      </c>
      <c r="B5" s="10" t="s">
        <v>21</v>
      </c>
      <c r="C5" s="11">
        <v>35</v>
      </c>
      <c r="D5" s="11">
        <v>29</v>
      </c>
      <c r="E5" s="12">
        <f t="shared" si="0"/>
        <v>82.85714285714286</v>
      </c>
      <c r="F5" s="13">
        <v>55</v>
      </c>
      <c r="G5" s="13">
        <v>48</v>
      </c>
      <c r="H5" s="14">
        <f t="shared" si="1"/>
        <v>87.27272727272727</v>
      </c>
      <c r="I5" s="15">
        <v>261</v>
      </c>
      <c r="J5" s="15">
        <v>177</v>
      </c>
      <c r="K5" s="16">
        <f t="shared" si="2"/>
        <v>67.81609195402298</v>
      </c>
      <c r="L5" s="17">
        <f t="shared" si="3"/>
        <v>351</v>
      </c>
      <c r="M5" s="17">
        <f t="shared" si="3"/>
        <v>254</v>
      </c>
      <c r="N5" s="18">
        <f t="shared" si="4"/>
        <v>72.36467236467237</v>
      </c>
      <c r="O5" s="19">
        <f t="shared" si="5"/>
        <v>1</v>
      </c>
    </row>
    <row r="6" spans="1:15" ht="18.75" customHeight="1">
      <c r="A6" s="9" t="s">
        <v>22</v>
      </c>
      <c r="B6" s="10" t="s">
        <v>23</v>
      </c>
      <c r="C6" s="11">
        <v>21</v>
      </c>
      <c r="D6" s="11">
        <v>11</v>
      </c>
      <c r="E6" s="12">
        <f t="shared" si="0"/>
        <v>52.38095238095239</v>
      </c>
      <c r="F6" s="13">
        <v>37</v>
      </c>
      <c r="G6" s="13">
        <v>29</v>
      </c>
      <c r="H6" s="14">
        <f t="shared" si="1"/>
        <v>78.37837837837837</v>
      </c>
      <c r="I6" s="15">
        <v>245</v>
      </c>
      <c r="J6" s="15">
        <v>117</v>
      </c>
      <c r="K6" s="16">
        <f t="shared" si="2"/>
        <v>47.755102040816325</v>
      </c>
      <c r="L6" s="17">
        <f t="shared" si="3"/>
        <v>303</v>
      </c>
      <c r="M6" s="17">
        <f t="shared" si="3"/>
        <v>157</v>
      </c>
      <c r="N6" s="18">
        <f t="shared" si="4"/>
        <v>51.81518151815182</v>
      </c>
      <c r="O6" s="60">
        <f t="shared" si="5"/>
        <v>0</v>
      </c>
    </row>
    <row r="7" spans="1:15" ht="18.75" customHeight="1">
      <c r="A7" s="9" t="s">
        <v>24</v>
      </c>
      <c r="B7" s="10" t="s">
        <v>25</v>
      </c>
      <c r="C7" s="11">
        <v>14</v>
      </c>
      <c r="D7" s="11">
        <v>11</v>
      </c>
      <c r="E7" s="12">
        <f t="shared" si="0"/>
        <v>78.57142857142857</v>
      </c>
      <c r="F7" s="13">
        <v>25</v>
      </c>
      <c r="G7" s="13">
        <v>23</v>
      </c>
      <c r="H7" s="14">
        <f t="shared" si="1"/>
        <v>92</v>
      </c>
      <c r="I7" s="15">
        <v>121</v>
      </c>
      <c r="J7" s="15">
        <v>104</v>
      </c>
      <c r="K7" s="16">
        <f t="shared" si="2"/>
        <v>85.9504132231405</v>
      </c>
      <c r="L7" s="17">
        <f t="shared" si="3"/>
        <v>160</v>
      </c>
      <c r="M7" s="17">
        <f t="shared" si="3"/>
        <v>138</v>
      </c>
      <c r="N7" s="18">
        <f t="shared" si="4"/>
        <v>86.25</v>
      </c>
      <c r="O7" s="19">
        <f t="shared" si="5"/>
        <v>1</v>
      </c>
    </row>
    <row r="8" spans="1:15" ht="18.75" customHeight="1">
      <c r="A8" s="9" t="s">
        <v>26</v>
      </c>
      <c r="B8" s="10" t="s">
        <v>27</v>
      </c>
      <c r="C8" s="11">
        <v>55</v>
      </c>
      <c r="D8" s="11">
        <v>28</v>
      </c>
      <c r="E8" s="12">
        <f t="shared" si="0"/>
        <v>50.90909090909091</v>
      </c>
      <c r="F8" s="13">
        <v>31</v>
      </c>
      <c r="G8" s="13">
        <v>11</v>
      </c>
      <c r="H8" s="14">
        <f t="shared" si="1"/>
        <v>35.483870967741936</v>
      </c>
      <c r="I8" s="15">
        <v>173</v>
      </c>
      <c r="J8" s="15">
        <v>105</v>
      </c>
      <c r="K8" s="16">
        <f t="shared" si="2"/>
        <v>60.69364161849711</v>
      </c>
      <c r="L8" s="17">
        <f t="shared" si="3"/>
        <v>259</v>
      </c>
      <c r="M8" s="17">
        <f t="shared" si="3"/>
        <v>144</v>
      </c>
      <c r="N8" s="18">
        <f t="shared" si="4"/>
        <v>55.5984555984556</v>
      </c>
      <c r="O8" s="60">
        <f t="shared" si="5"/>
        <v>0</v>
      </c>
    </row>
    <row r="9" spans="1:15" ht="18.75" customHeight="1">
      <c r="A9" s="9" t="s">
        <v>28</v>
      </c>
      <c r="B9" s="10" t="s">
        <v>29</v>
      </c>
      <c r="C9" s="11">
        <v>20</v>
      </c>
      <c r="D9" s="11">
        <v>16</v>
      </c>
      <c r="E9" s="12">
        <f t="shared" si="0"/>
        <v>80</v>
      </c>
      <c r="F9" s="13">
        <v>83</v>
      </c>
      <c r="G9" s="13">
        <v>75</v>
      </c>
      <c r="H9" s="14">
        <f t="shared" si="1"/>
        <v>90.36144578313254</v>
      </c>
      <c r="I9" s="15">
        <v>220</v>
      </c>
      <c r="J9" s="15">
        <v>176</v>
      </c>
      <c r="K9" s="16">
        <f t="shared" si="2"/>
        <v>80</v>
      </c>
      <c r="L9" s="17">
        <f t="shared" si="3"/>
        <v>323</v>
      </c>
      <c r="M9" s="17">
        <f t="shared" si="3"/>
        <v>267</v>
      </c>
      <c r="N9" s="18">
        <f t="shared" si="4"/>
        <v>82.6625386996904</v>
      </c>
      <c r="O9" s="19">
        <f t="shared" si="5"/>
        <v>1</v>
      </c>
    </row>
    <row r="10" spans="1:15" ht="18.75" customHeight="1">
      <c r="A10" s="9" t="s">
        <v>30</v>
      </c>
      <c r="B10" s="10" t="s">
        <v>31</v>
      </c>
      <c r="C10" s="11">
        <v>70</v>
      </c>
      <c r="D10" s="11">
        <v>32</v>
      </c>
      <c r="E10" s="12">
        <f t="shared" si="0"/>
        <v>45.714285714285715</v>
      </c>
      <c r="F10" s="13">
        <v>64</v>
      </c>
      <c r="G10" s="13">
        <v>42</v>
      </c>
      <c r="H10" s="14">
        <f t="shared" si="1"/>
        <v>65.625</v>
      </c>
      <c r="I10" s="15">
        <v>386</v>
      </c>
      <c r="J10" s="15">
        <v>176</v>
      </c>
      <c r="K10" s="16">
        <f t="shared" si="2"/>
        <v>45.59585492227979</v>
      </c>
      <c r="L10" s="17">
        <f t="shared" si="3"/>
        <v>520</v>
      </c>
      <c r="M10" s="17">
        <f t="shared" si="3"/>
        <v>250</v>
      </c>
      <c r="N10" s="18">
        <f t="shared" si="4"/>
        <v>48.07692307692308</v>
      </c>
      <c r="O10" s="60">
        <f t="shared" si="5"/>
        <v>0</v>
      </c>
    </row>
    <row r="11" spans="1:15" ht="18.75" customHeight="1">
      <c r="A11" s="9" t="s">
        <v>32</v>
      </c>
      <c r="B11" s="10" t="s">
        <v>33</v>
      </c>
      <c r="C11" s="11">
        <v>42</v>
      </c>
      <c r="D11" s="11">
        <v>19</v>
      </c>
      <c r="E11" s="12">
        <f t="shared" si="0"/>
        <v>45.23809523809524</v>
      </c>
      <c r="F11" s="13">
        <v>60</v>
      </c>
      <c r="G11" s="13">
        <v>34</v>
      </c>
      <c r="H11" s="14">
        <f t="shared" si="1"/>
        <v>56.666666666666664</v>
      </c>
      <c r="I11" s="15">
        <v>186</v>
      </c>
      <c r="J11" s="15">
        <v>94</v>
      </c>
      <c r="K11" s="16">
        <f t="shared" si="2"/>
        <v>50.53763440860215</v>
      </c>
      <c r="L11" s="17">
        <f t="shared" si="3"/>
        <v>288</v>
      </c>
      <c r="M11" s="17">
        <f t="shared" si="3"/>
        <v>147</v>
      </c>
      <c r="N11" s="18">
        <f t="shared" si="4"/>
        <v>51.041666666666664</v>
      </c>
      <c r="O11" s="60">
        <f t="shared" si="5"/>
        <v>0</v>
      </c>
    </row>
    <row r="12" spans="1:15" ht="18.75" customHeight="1">
      <c r="A12" s="9" t="s">
        <v>34</v>
      </c>
      <c r="B12" s="10" t="s">
        <v>35</v>
      </c>
      <c r="C12" s="11">
        <v>27</v>
      </c>
      <c r="D12" s="11">
        <v>14</v>
      </c>
      <c r="E12" s="12">
        <f t="shared" si="0"/>
        <v>51.85185185185185</v>
      </c>
      <c r="F12" s="13">
        <v>64</v>
      </c>
      <c r="G12" s="13">
        <v>48</v>
      </c>
      <c r="H12" s="14">
        <f t="shared" si="1"/>
        <v>75</v>
      </c>
      <c r="I12" s="15">
        <v>346</v>
      </c>
      <c r="J12" s="15">
        <v>197</v>
      </c>
      <c r="K12" s="16">
        <f t="shared" si="2"/>
        <v>56.936416184971094</v>
      </c>
      <c r="L12" s="17">
        <f t="shared" si="3"/>
        <v>437</v>
      </c>
      <c r="M12" s="17">
        <f t="shared" si="3"/>
        <v>259</v>
      </c>
      <c r="N12" s="18">
        <f t="shared" si="4"/>
        <v>59.26773455377574</v>
      </c>
      <c r="O12" s="60">
        <f t="shared" si="5"/>
        <v>0</v>
      </c>
    </row>
    <row r="13" spans="1:15" ht="18.75" customHeight="1">
      <c r="A13" s="9" t="s">
        <v>36</v>
      </c>
      <c r="B13" s="10" t="s">
        <v>37</v>
      </c>
      <c r="C13" s="11">
        <v>35</v>
      </c>
      <c r="D13" s="11">
        <v>9</v>
      </c>
      <c r="E13" s="12">
        <f t="shared" si="0"/>
        <v>25.71428571428571</v>
      </c>
      <c r="F13" s="13">
        <v>48</v>
      </c>
      <c r="G13" s="13">
        <v>29</v>
      </c>
      <c r="H13" s="14">
        <f t="shared" si="1"/>
        <v>60.416666666666664</v>
      </c>
      <c r="I13" s="15">
        <v>152</v>
      </c>
      <c r="J13" s="15">
        <v>32</v>
      </c>
      <c r="K13" s="16">
        <f t="shared" si="2"/>
        <v>21.052631578947366</v>
      </c>
      <c r="L13" s="17">
        <f t="shared" si="3"/>
        <v>235</v>
      </c>
      <c r="M13" s="17">
        <f t="shared" si="3"/>
        <v>70</v>
      </c>
      <c r="N13" s="18">
        <f t="shared" si="4"/>
        <v>29.78723404255319</v>
      </c>
      <c r="O13" s="60">
        <f t="shared" si="5"/>
        <v>0</v>
      </c>
    </row>
    <row r="14" spans="1:15" ht="18.75" customHeight="1">
      <c r="A14" s="9" t="s">
        <v>38</v>
      </c>
      <c r="B14" s="10" t="s">
        <v>39</v>
      </c>
      <c r="C14" s="11">
        <v>15</v>
      </c>
      <c r="D14" s="11">
        <v>9</v>
      </c>
      <c r="E14" s="12">
        <f t="shared" si="0"/>
        <v>60</v>
      </c>
      <c r="F14" s="13">
        <v>7</v>
      </c>
      <c r="G14" s="13">
        <v>5</v>
      </c>
      <c r="H14" s="14">
        <f t="shared" si="1"/>
        <v>71.42857142857143</v>
      </c>
      <c r="I14" s="15">
        <v>100</v>
      </c>
      <c r="J14" s="15">
        <v>57</v>
      </c>
      <c r="K14" s="16">
        <f t="shared" si="2"/>
        <v>56.99999999999999</v>
      </c>
      <c r="L14" s="17">
        <f t="shared" si="3"/>
        <v>122</v>
      </c>
      <c r="M14" s="17">
        <f t="shared" si="3"/>
        <v>71</v>
      </c>
      <c r="N14" s="18">
        <f t="shared" si="4"/>
        <v>58.19672131147541</v>
      </c>
      <c r="O14" s="60">
        <f t="shared" si="5"/>
        <v>0</v>
      </c>
    </row>
    <row r="15" spans="1:15" ht="18.75" customHeight="1">
      <c r="A15" s="9" t="s">
        <v>40</v>
      </c>
      <c r="B15" s="10" t="s">
        <v>41</v>
      </c>
      <c r="C15" s="11">
        <v>13</v>
      </c>
      <c r="D15" s="11">
        <v>11</v>
      </c>
      <c r="E15" s="12">
        <f t="shared" si="0"/>
        <v>84.61538461538461</v>
      </c>
      <c r="F15" s="13">
        <v>34</v>
      </c>
      <c r="G15" s="13">
        <v>23</v>
      </c>
      <c r="H15" s="14">
        <f t="shared" si="1"/>
        <v>67.64705882352942</v>
      </c>
      <c r="I15" s="15">
        <v>152</v>
      </c>
      <c r="J15" s="15">
        <v>123</v>
      </c>
      <c r="K15" s="16">
        <f t="shared" si="2"/>
        <v>80.92105263157895</v>
      </c>
      <c r="L15" s="17">
        <f t="shared" si="3"/>
        <v>199</v>
      </c>
      <c r="M15" s="17">
        <f t="shared" si="3"/>
        <v>157</v>
      </c>
      <c r="N15" s="18">
        <f t="shared" si="4"/>
        <v>78.89447236180904</v>
      </c>
      <c r="O15" s="19">
        <f t="shared" si="5"/>
        <v>1</v>
      </c>
    </row>
    <row r="16" spans="1:15" ht="18.75" customHeight="1">
      <c r="A16" s="9" t="s">
        <v>42</v>
      </c>
      <c r="B16" s="10" t="s">
        <v>43</v>
      </c>
      <c r="C16" s="11">
        <v>47</v>
      </c>
      <c r="D16" s="11">
        <v>15</v>
      </c>
      <c r="E16" s="12">
        <f t="shared" si="0"/>
        <v>31.914893617021278</v>
      </c>
      <c r="F16" s="13">
        <v>131</v>
      </c>
      <c r="G16" s="13">
        <v>69</v>
      </c>
      <c r="H16" s="14">
        <f t="shared" si="1"/>
        <v>52.67175572519084</v>
      </c>
      <c r="I16" s="15">
        <v>350</v>
      </c>
      <c r="J16" s="15">
        <v>144</v>
      </c>
      <c r="K16" s="16">
        <f t="shared" si="2"/>
        <v>41.14285714285714</v>
      </c>
      <c r="L16" s="17">
        <f t="shared" si="3"/>
        <v>528</v>
      </c>
      <c r="M16" s="17">
        <f t="shared" si="3"/>
        <v>228</v>
      </c>
      <c r="N16" s="18">
        <f t="shared" si="4"/>
        <v>43.18181818181818</v>
      </c>
      <c r="O16" s="60">
        <f t="shared" si="5"/>
        <v>0</v>
      </c>
    </row>
    <row r="17" spans="1:15" ht="18.75" customHeight="1">
      <c r="A17" s="9" t="s">
        <v>44</v>
      </c>
      <c r="B17" s="10" t="s">
        <v>45</v>
      </c>
      <c r="C17" s="11">
        <v>30</v>
      </c>
      <c r="D17" s="11">
        <v>21</v>
      </c>
      <c r="E17" s="12">
        <f t="shared" si="0"/>
        <v>70</v>
      </c>
      <c r="F17" s="13">
        <v>13</v>
      </c>
      <c r="G17" s="13">
        <v>11</v>
      </c>
      <c r="H17" s="14">
        <f t="shared" si="1"/>
        <v>84.61538461538461</v>
      </c>
      <c r="I17" s="15">
        <v>61</v>
      </c>
      <c r="J17" s="15">
        <v>25</v>
      </c>
      <c r="K17" s="16">
        <f t="shared" si="2"/>
        <v>40.98360655737705</v>
      </c>
      <c r="L17" s="17">
        <f t="shared" si="3"/>
        <v>104</v>
      </c>
      <c r="M17" s="17">
        <f t="shared" si="3"/>
        <v>57</v>
      </c>
      <c r="N17" s="18">
        <f t="shared" si="4"/>
        <v>54.807692307692314</v>
      </c>
      <c r="O17" s="60">
        <f t="shared" si="5"/>
        <v>0</v>
      </c>
    </row>
    <row r="18" spans="1:15" ht="18.75" customHeight="1">
      <c r="A18" s="9" t="s">
        <v>46</v>
      </c>
      <c r="B18" s="10" t="s">
        <v>47</v>
      </c>
      <c r="C18" s="11">
        <v>18</v>
      </c>
      <c r="D18" s="11">
        <v>18</v>
      </c>
      <c r="E18" s="12">
        <f t="shared" si="0"/>
        <v>100</v>
      </c>
      <c r="F18" s="13">
        <v>28</v>
      </c>
      <c r="G18" s="13">
        <v>24</v>
      </c>
      <c r="H18" s="14">
        <f t="shared" si="1"/>
        <v>85.71428571428571</v>
      </c>
      <c r="I18" s="15">
        <v>92</v>
      </c>
      <c r="J18" s="15">
        <v>51</v>
      </c>
      <c r="K18" s="16">
        <f t="shared" si="2"/>
        <v>55.434782608695656</v>
      </c>
      <c r="L18" s="17">
        <f t="shared" si="3"/>
        <v>138</v>
      </c>
      <c r="M18" s="17">
        <f t="shared" si="3"/>
        <v>93</v>
      </c>
      <c r="N18" s="18">
        <f t="shared" si="4"/>
        <v>67.3913043478261</v>
      </c>
      <c r="O18" s="19">
        <f t="shared" si="5"/>
        <v>1</v>
      </c>
    </row>
    <row r="19" spans="1:15" ht="18.75" customHeight="1">
      <c r="A19" s="9" t="s">
        <v>48</v>
      </c>
      <c r="B19" s="10" t="s">
        <v>49</v>
      </c>
      <c r="C19" s="11">
        <v>33</v>
      </c>
      <c r="D19" s="11">
        <v>8</v>
      </c>
      <c r="E19" s="12">
        <f t="shared" si="0"/>
        <v>24.242424242424242</v>
      </c>
      <c r="F19" s="13">
        <v>74</v>
      </c>
      <c r="G19" s="13">
        <v>46</v>
      </c>
      <c r="H19" s="14">
        <f t="shared" si="1"/>
        <v>62.16216216216216</v>
      </c>
      <c r="I19" s="15">
        <v>233</v>
      </c>
      <c r="J19" s="15">
        <v>94</v>
      </c>
      <c r="K19" s="16">
        <f t="shared" si="2"/>
        <v>40.343347639484975</v>
      </c>
      <c r="L19" s="17">
        <f t="shared" si="3"/>
        <v>340</v>
      </c>
      <c r="M19" s="17">
        <f t="shared" si="3"/>
        <v>148</v>
      </c>
      <c r="N19" s="18">
        <f t="shared" si="4"/>
        <v>43.529411764705884</v>
      </c>
      <c r="O19" s="60">
        <f t="shared" si="5"/>
        <v>0</v>
      </c>
    </row>
    <row r="20" spans="1:15" ht="18.75" customHeight="1">
      <c r="A20" s="21" t="s">
        <v>50</v>
      </c>
      <c r="B20" s="22" t="s">
        <v>51</v>
      </c>
      <c r="C20" s="11">
        <v>77</v>
      </c>
      <c r="D20" s="11">
        <v>25</v>
      </c>
      <c r="E20" s="12">
        <f t="shared" si="0"/>
        <v>32.467532467532465</v>
      </c>
      <c r="F20" s="13">
        <v>183</v>
      </c>
      <c r="G20" s="13">
        <v>102</v>
      </c>
      <c r="H20" s="14">
        <f t="shared" si="1"/>
        <v>55.73770491803278</v>
      </c>
      <c r="I20" s="15">
        <v>435</v>
      </c>
      <c r="J20" s="15">
        <v>220</v>
      </c>
      <c r="K20" s="16">
        <f t="shared" si="2"/>
        <v>50.57471264367817</v>
      </c>
      <c r="L20" s="17">
        <f t="shared" si="3"/>
        <v>695</v>
      </c>
      <c r="M20" s="17">
        <f t="shared" si="3"/>
        <v>347</v>
      </c>
      <c r="N20" s="18">
        <f t="shared" si="4"/>
        <v>49.92805755395683</v>
      </c>
      <c r="O20" s="60">
        <f t="shared" si="5"/>
        <v>0</v>
      </c>
    </row>
    <row r="21" spans="1:15" ht="18.75" customHeight="1">
      <c r="A21" s="21" t="s">
        <v>52</v>
      </c>
      <c r="B21" s="22" t="s">
        <v>53</v>
      </c>
      <c r="C21" s="11">
        <v>96</v>
      </c>
      <c r="D21" s="11">
        <v>26</v>
      </c>
      <c r="E21" s="12">
        <f t="shared" si="0"/>
        <v>27.083333333333332</v>
      </c>
      <c r="F21" s="13">
        <v>286</v>
      </c>
      <c r="G21" s="13">
        <v>175</v>
      </c>
      <c r="H21" s="14">
        <f t="shared" si="1"/>
        <v>61.18881118881119</v>
      </c>
      <c r="I21" s="15">
        <v>712</v>
      </c>
      <c r="J21" s="15">
        <v>295</v>
      </c>
      <c r="K21" s="16">
        <f t="shared" si="2"/>
        <v>41.43258426966292</v>
      </c>
      <c r="L21" s="17">
        <f t="shared" si="3"/>
        <v>1094</v>
      </c>
      <c r="M21" s="17">
        <f t="shared" si="3"/>
        <v>496</v>
      </c>
      <c r="N21" s="18">
        <f t="shared" si="4"/>
        <v>45.3382084095064</v>
      </c>
      <c r="O21" s="60">
        <f t="shared" si="5"/>
        <v>0</v>
      </c>
    </row>
    <row r="22" spans="1:15" ht="18.75" customHeight="1">
      <c r="A22" s="21" t="s">
        <v>54</v>
      </c>
      <c r="B22" s="22" t="s">
        <v>55</v>
      </c>
      <c r="C22" s="11">
        <v>53</v>
      </c>
      <c r="D22" s="11">
        <v>14</v>
      </c>
      <c r="E22" s="12">
        <f t="shared" si="0"/>
        <v>26.41509433962264</v>
      </c>
      <c r="F22" s="13">
        <v>144</v>
      </c>
      <c r="G22" s="13">
        <v>71</v>
      </c>
      <c r="H22" s="14">
        <f t="shared" si="1"/>
        <v>49.30555555555556</v>
      </c>
      <c r="I22" s="15">
        <v>399</v>
      </c>
      <c r="J22" s="15">
        <v>158</v>
      </c>
      <c r="K22" s="16">
        <f t="shared" si="2"/>
        <v>39.59899749373433</v>
      </c>
      <c r="L22" s="17">
        <f t="shared" si="3"/>
        <v>596</v>
      </c>
      <c r="M22" s="17">
        <f t="shared" si="3"/>
        <v>243</v>
      </c>
      <c r="N22" s="18">
        <f t="shared" si="4"/>
        <v>40.77181208053691</v>
      </c>
      <c r="O22" s="60">
        <f t="shared" si="5"/>
        <v>0</v>
      </c>
    </row>
    <row r="23" spans="1:15" ht="18.75" customHeight="1">
      <c r="A23" s="21" t="s">
        <v>56</v>
      </c>
      <c r="B23" s="22" t="s">
        <v>57</v>
      </c>
      <c r="C23" s="11">
        <v>122</v>
      </c>
      <c r="D23" s="11">
        <v>19</v>
      </c>
      <c r="E23" s="45">
        <f t="shared" si="0"/>
        <v>15.573770491803279</v>
      </c>
      <c r="F23" s="13">
        <v>171</v>
      </c>
      <c r="G23" s="13">
        <v>60</v>
      </c>
      <c r="H23" s="45">
        <f t="shared" si="1"/>
        <v>35.08771929824561</v>
      </c>
      <c r="I23" s="15">
        <v>574</v>
      </c>
      <c r="J23" s="15">
        <v>109</v>
      </c>
      <c r="K23" s="45">
        <f t="shared" si="2"/>
        <v>18.989547038327526</v>
      </c>
      <c r="L23" s="17">
        <f t="shared" si="3"/>
        <v>867</v>
      </c>
      <c r="M23" s="17">
        <f t="shared" si="3"/>
        <v>188</v>
      </c>
      <c r="N23" s="45">
        <f t="shared" si="4"/>
        <v>21.68396770472895</v>
      </c>
      <c r="O23" s="60">
        <f t="shared" si="5"/>
        <v>0</v>
      </c>
    </row>
    <row r="24" spans="1:15" ht="18.75" customHeight="1">
      <c r="A24" s="23" t="s">
        <v>58</v>
      </c>
      <c r="B24" s="24" t="s">
        <v>59</v>
      </c>
      <c r="C24" s="25">
        <v>44</v>
      </c>
      <c r="D24" s="25">
        <v>13</v>
      </c>
      <c r="E24" s="12">
        <f t="shared" si="0"/>
        <v>29.545454545454547</v>
      </c>
      <c r="F24" s="13">
        <v>150</v>
      </c>
      <c r="G24" s="13">
        <v>54</v>
      </c>
      <c r="H24" s="14">
        <f t="shared" si="1"/>
        <v>36</v>
      </c>
      <c r="I24" s="15">
        <v>444</v>
      </c>
      <c r="J24" s="15">
        <v>143</v>
      </c>
      <c r="K24" s="16">
        <f t="shared" si="2"/>
        <v>32.207207207207205</v>
      </c>
      <c r="L24" s="17">
        <f t="shared" si="3"/>
        <v>638</v>
      </c>
      <c r="M24" s="17">
        <f t="shared" si="3"/>
        <v>210</v>
      </c>
      <c r="N24" s="18">
        <f t="shared" si="4"/>
        <v>32.9153605015674</v>
      </c>
      <c r="O24" s="60">
        <f t="shared" si="5"/>
        <v>0</v>
      </c>
    </row>
    <row r="25" spans="1:15" ht="18.75" customHeight="1">
      <c r="A25" s="26">
        <v>77684</v>
      </c>
      <c r="B25" s="10" t="s">
        <v>60</v>
      </c>
      <c r="C25" s="11">
        <v>22</v>
      </c>
      <c r="D25" s="11">
        <v>8</v>
      </c>
      <c r="E25" s="12">
        <f t="shared" si="0"/>
        <v>36.36363636363637</v>
      </c>
      <c r="F25" s="13">
        <v>50</v>
      </c>
      <c r="G25" s="13">
        <v>21</v>
      </c>
      <c r="H25" s="14">
        <f t="shared" si="1"/>
        <v>42</v>
      </c>
      <c r="I25" s="15">
        <v>138</v>
      </c>
      <c r="J25" s="15">
        <v>58</v>
      </c>
      <c r="K25" s="16">
        <f t="shared" si="2"/>
        <v>42.028985507246375</v>
      </c>
      <c r="L25" s="17">
        <f>SUM(C25,F25,I25)</f>
        <v>210</v>
      </c>
      <c r="M25" s="17">
        <f>SUM(D25,G25,J25)</f>
        <v>87</v>
      </c>
      <c r="N25" s="18">
        <f t="shared" si="4"/>
        <v>41.42857142857143</v>
      </c>
      <c r="O25" s="60">
        <f t="shared" si="5"/>
        <v>0</v>
      </c>
    </row>
    <row r="26" spans="1:16" ht="18.75" customHeight="1">
      <c r="A26" s="27">
        <v>99745</v>
      </c>
      <c r="B26" s="22" t="s">
        <v>61</v>
      </c>
      <c r="C26" s="11">
        <v>112</v>
      </c>
      <c r="D26" s="11">
        <v>99</v>
      </c>
      <c r="E26" s="12">
        <f t="shared" si="0"/>
        <v>88.39285714285714</v>
      </c>
      <c r="F26" s="13">
        <v>212</v>
      </c>
      <c r="G26" s="13">
        <v>204</v>
      </c>
      <c r="H26" s="14">
        <f t="shared" si="1"/>
        <v>96.22641509433963</v>
      </c>
      <c r="I26" s="15">
        <v>594</v>
      </c>
      <c r="J26" s="15">
        <v>567</v>
      </c>
      <c r="K26" s="16">
        <f t="shared" si="2"/>
        <v>95.45454545454545</v>
      </c>
      <c r="L26" s="17">
        <f>SUM(C26,F26,I26)</f>
        <v>918</v>
      </c>
      <c r="M26" s="17">
        <f>SUM(D26,G26,J26)</f>
        <v>870</v>
      </c>
      <c r="N26" s="18">
        <f t="shared" si="4"/>
        <v>94.77124183006535</v>
      </c>
      <c r="O26" s="19">
        <f t="shared" si="5"/>
        <v>1</v>
      </c>
      <c r="P26" t="s">
        <v>73</v>
      </c>
    </row>
    <row r="27" spans="2:15" ht="18.75" customHeight="1">
      <c r="B27" s="28" t="s">
        <v>63</v>
      </c>
      <c r="C27" s="29">
        <f>SUM(C20:C24,C26)</f>
        <v>504</v>
      </c>
      <c r="D27" s="29">
        <f>SUM(D20:D24,D26)</f>
        <v>196</v>
      </c>
      <c r="E27" s="30">
        <f t="shared" si="0"/>
        <v>38.88888888888889</v>
      </c>
      <c r="F27" s="31">
        <f>SUM(F20:F24,F26)</f>
        <v>1146</v>
      </c>
      <c r="G27" s="31">
        <f>SUM(G20:G24,G26)</f>
        <v>666</v>
      </c>
      <c r="H27" s="32">
        <f t="shared" si="1"/>
        <v>58.1151832460733</v>
      </c>
      <c r="I27" s="31">
        <f>SUM(I20:I24,I26)</f>
        <v>3158</v>
      </c>
      <c r="J27" s="31">
        <f>SUM(J20:J24,J26)</f>
        <v>1492</v>
      </c>
      <c r="K27" s="32">
        <f t="shared" si="2"/>
        <v>47.24509183027232</v>
      </c>
      <c r="L27" s="31">
        <f>SUM(L20:L24,L26)</f>
        <v>4808</v>
      </c>
      <c r="M27" s="31">
        <f>SUM(M20:M24,M26)</f>
        <v>2354</v>
      </c>
      <c r="N27" s="32">
        <f t="shared" si="4"/>
        <v>48.96006655574043</v>
      </c>
      <c r="O27" s="31">
        <f>SUM(O20:O24,O26)</f>
        <v>1</v>
      </c>
    </row>
    <row r="28" spans="2:15" ht="18.75" customHeight="1">
      <c r="B28" s="33" t="s">
        <v>64</v>
      </c>
      <c r="C28" s="31">
        <f>SUM(C3:C18,C19,C25)</f>
        <v>539</v>
      </c>
      <c r="D28" s="31">
        <f>SUM(D3:D18,D19,D25)</f>
        <v>290</v>
      </c>
      <c r="E28" s="32">
        <f t="shared" si="0"/>
        <v>53.80333951762524</v>
      </c>
      <c r="F28" s="31">
        <f>SUM(F3:F18,F19,F25)</f>
        <v>845</v>
      </c>
      <c r="G28" s="31">
        <f>SUM(G3:G18,G19,G25)</f>
        <v>571</v>
      </c>
      <c r="H28" s="32">
        <f t="shared" si="1"/>
        <v>67.57396449704142</v>
      </c>
      <c r="I28" s="31">
        <f>SUM(I3:I18,I19,I25)</f>
        <v>3386</v>
      </c>
      <c r="J28" s="31">
        <f>SUM(J3:J18,J19,J25)</f>
        <v>1850</v>
      </c>
      <c r="K28" s="32">
        <f t="shared" si="2"/>
        <v>54.636739515652685</v>
      </c>
      <c r="L28" s="31">
        <f>SUM(L3:L18,L19,L25)</f>
        <v>4770</v>
      </c>
      <c r="M28" s="31">
        <f>SUM(M3:M18,M19,M25)</f>
        <v>2711</v>
      </c>
      <c r="N28" s="32">
        <f t="shared" si="4"/>
        <v>56.834381551362675</v>
      </c>
      <c r="O28" s="31">
        <f>SUM(O3:O18,O19,O25)</f>
        <v>7</v>
      </c>
    </row>
    <row r="29" spans="2:15" ht="18.75" customHeight="1" thickBot="1">
      <c r="B29" s="34" t="s">
        <v>65</v>
      </c>
      <c r="C29" s="35">
        <f>SUM(C27:C28)</f>
        <v>1043</v>
      </c>
      <c r="D29" s="35">
        <f>SUM(D27:D28)</f>
        <v>486</v>
      </c>
      <c r="E29" s="36">
        <f t="shared" si="0"/>
        <v>46.59635666347076</v>
      </c>
      <c r="F29" s="35">
        <f>SUM(F27:F28)</f>
        <v>1991</v>
      </c>
      <c r="G29" s="35">
        <f>SUM(G27:G28)</f>
        <v>1237</v>
      </c>
      <c r="H29" s="36">
        <f t="shared" si="1"/>
        <v>62.129583124058264</v>
      </c>
      <c r="I29" s="35">
        <f>SUM(I27:I28)</f>
        <v>6544</v>
      </c>
      <c r="J29" s="35">
        <f>SUM(J27:J28)</f>
        <v>3342</v>
      </c>
      <c r="K29" s="36">
        <f t="shared" si="2"/>
        <v>51.06968215158925</v>
      </c>
      <c r="L29" s="35">
        <f>SUM(L27:L28)</f>
        <v>9578</v>
      </c>
      <c r="M29" s="35">
        <f>SUM(M27:M28)</f>
        <v>5065</v>
      </c>
      <c r="N29" s="36">
        <f t="shared" si="4"/>
        <v>52.88160367508874</v>
      </c>
      <c r="O29" s="35">
        <f>SUM(O27:O28)</f>
        <v>8</v>
      </c>
    </row>
    <row r="30" ht="18.75" customHeight="1"/>
    <row r="31" ht="18.75" customHeight="1" thickBot="1"/>
    <row r="32" spans="2:4" ht="18.75" customHeight="1">
      <c r="B32" s="37" t="s">
        <v>66</v>
      </c>
      <c r="C32" s="38">
        <v>6</v>
      </c>
      <c r="D32" s="39" t="s">
        <v>67</v>
      </c>
    </row>
    <row r="33" spans="2:4" ht="41.25" customHeight="1">
      <c r="B33" s="40" t="s">
        <v>82</v>
      </c>
      <c r="C33" s="20">
        <f>O27</f>
        <v>1</v>
      </c>
      <c r="D33" s="41" t="s">
        <v>67</v>
      </c>
    </row>
    <row r="34" spans="2:4" ht="18.75" customHeight="1" thickBot="1">
      <c r="B34" s="42" t="s">
        <v>9</v>
      </c>
      <c r="C34" s="43">
        <f>C33/C32*100</f>
        <v>16.666666666666664</v>
      </c>
      <c r="D34" s="44"/>
    </row>
    <row r="35" spans="2:4" ht="18.75" customHeight="1">
      <c r="B35" s="37" t="s">
        <v>69</v>
      </c>
      <c r="C35" s="38">
        <v>18</v>
      </c>
      <c r="D35" s="39" t="s">
        <v>67</v>
      </c>
    </row>
    <row r="36" spans="2:4" ht="47.25" customHeight="1">
      <c r="B36" s="40" t="s">
        <v>83</v>
      </c>
      <c r="C36" s="20">
        <f>O28</f>
        <v>7</v>
      </c>
      <c r="D36" s="41" t="s">
        <v>67</v>
      </c>
    </row>
    <row r="37" spans="2:4" ht="18.75" customHeight="1" thickBot="1">
      <c r="B37" s="42" t="s">
        <v>9</v>
      </c>
      <c r="C37" s="43">
        <f>C36/C35*100</f>
        <v>38.88888888888889</v>
      </c>
      <c r="D37" s="44"/>
    </row>
    <row r="38" spans="2:4" ht="18.75" customHeight="1">
      <c r="B38" s="37" t="s">
        <v>71</v>
      </c>
      <c r="C38" s="38">
        <v>24</v>
      </c>
      <c r="D38" s="39" t="s">
        <v>67</v>
      </c>
    </row>
    <row r="39" spans="2:4" ht="57" customHeight="1">
      <c r="B39" s="40" t="s">
        <v>84</v>
      </c>
      <c r="C39" s="20">
        <f>O29</f>
        <v>8</v>
      </c>
      <c r="D39" s="41" t="s">
        <v>67</v>
      </c>
    </row>
    <row r="40" spans="2:4" ht="18.75" customHeight="1" thickBot="1">
      <c r="B40" s="42" t="s">
        <v>9</v>
      </c>
      <c r="C40" s="43">
        <f>C39/C38*100</f>
        <v>33.33333333333333</v>
      </c>
      <c r="D40" s="4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yrh</cp:lastModifiedBy>
  <cp:lastPrinted>2015-08-17T07:15:52Z</cp:lastPrinted>
  <dcterms:created xsi:type="dcterms:W3CDTF">2013-11-07T05:35:55Z</dcterms:created>
  <dcterms:modified xsi:type="dcterms:W3CDTF">2015-10-12T06:27:00Z</dcterms:modified>
  <cp:category/>
  <cp:version/>
  <cp:contentType/>
  <cp:contentStatus/>
</cp:coreProperties>
</file>