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11"/>
  </bookViews>
  <sheets>
    <sheet name="1056" sheetId="1" r:id="rId1"/>
    <sheet name="1156" sheetId="2" r:id="rId2"/>
    <sheet name="1256" sheetId="3" r:id="rId3"/>
    <sheet name="0157" sheetId="4" r:id="rId4"/>
    <sheet name="0257" sheetId="5" r:id="rId5"/>
    <sheet name="0357" sheetId="6" r:id="rId6"/>
    <sheet name="0457" sheetId="7" r:id="rId7"/>
    <sheet name="0557" sheetId="8" r:id="rId8"/>
    <sheet name="0657" sheetId="9" r:id="rId9"/>
    <sheet name="0757" sheetId="10" r:id="rId10"/>
    <sheet name="0857" sheetId="11" r:id="rId11"/>
    <sheet name="total" sheetId="12" r:id="rId12"/>
  </sheets>
  <definedNames/>
  <calcPr fullCalcOnLoad="1"/>
</workbook>
</file>

<file path=xl/sharedStrings.xml><?xml version="1.0" encoding="utf-8"?>
<sst xmlns="http://schemas.openxmlformats.org/spreadsheetml/2006/main" count="1041" uniqueCount="92">
  <si>
    <t>สัดส่วนผู้ป่วยโรคเบาหวาน/ความดันโลหิตสูง ที่ไปรับการรักษาที่ ศสม./รพสต. (มากกว่าร้อยละ 50)</t>
  </si>
  <si>
    <t>dm</t>
  </si>
  <si>
    <t>dmht</t>
  </si>
  <si>
    <t>ht</t>
  </si>
  <si>
    <t>total</t>
  </si>
  <si>
    <t>pcucode</t>
  </si>
  <si>
    <t>hosname</t>
  </si>
  <si>
    <t>จำนวนผู้ป่วยเบาหวานในเขตรับผิดชอบ</t>
  </si>
  <si>
    <t>มารักษาโรคเบาหวาน</t>
  </si>
  <si>
    <t>คิดเป็นร้อยละ</t>
  </si>
  <si>
    <t>จำนวนผู้ป่วยเบาหวานความดันโลหิตสูงในเขตรับผิดชอบ</t>
  </si>
  <si>
    <t>มารักษาโรคเบาหวานและความดันโลหิตสูง</t>
  </si>
  <si>
    <t>จำนวนผู้ป่วยความดันโลหิตสูงในเขตรับผิดชอบ</t>
  </si>
  <si>
    <t>มารักษาโรคความดันโลหิตสูง</t>
  </si>
  <si>
    <t>รวมจำนวนผู้ป่วยเบาหวานความดันทั้งหมดในเขตรับผิดชอบ</t>
  </si>
  <si>
    <t>รวมมารักษาโรคเบาหวานความดันโลหิตสูง</t>
  </si>
  <si>
    <t>รพสต./ศสม.ที่มีสัดส่วนผู้ป่วยนอกมารับการรักษาDMHT มากกว่าร้อยละ 50</t>
  </si>
  <si>
    <t>10015</t>
  </si>
  <si>
    <t>ยะลา บ้านยะลา หมู่ที่ 01,สอ.</t>
  </si>
  <si>
    <t>10016</t>
  </si>
  <si>
    <t>บุดี บ้านบุดี หมู่ที่ 01,สอ.</t>
  </si>
  <si>
    <t>10017</t>
  </si>
  <si>
    <t>บุดี บ้านปารามีแต หมู่ที่ 07,สอ.</t>
  </si>
  <si>
    <t>10018</t>
  </si>
  <si>
    <t>ยุโป บ้านยุโป หมู่ที่ 01,สอ.</t>
  </si>
  <si>
    <t>10019</t>
  </si>
  <si>
    <t>ยุโป บ้านทุ่งยามู หมู่ที่ 04,สอ.</t>
  </si>
  <si>
    <t>10020</t>
  </si>
  <si>
    <t>ลิดล บ้านลิดล หมู่ที่ 01,สอ.</t>
  </si>
  <si>
    <t>10021</t>
  </si>
  <si>
    <t>ท่าสาป บ้านท่าสาป หมู่ที่ 01,สอ.</t>
  </si>
  <si>
    <t>10022</t>
  </si>
  <si>
    <t>ลำใหม่ บ้านลำใหม่ หมู่ที่ 01,สอ.</t>
  </si>
  <si>
    <t>10023</t>
  </si>
  <si>
    <t>หน้าถ้ำ บ้านหน้าถ้ำ หมู่ที่ 01,สอ.</t>
  </si>
  <si>
    <t>10024</t>
  </si>
  <si>
    <t>ลำพระยา บ้านทำเนียบ หมู่ที่ 04,สอ.</t>
  </si>
  <si>
    <t>10025</t>
  </si>
  <si>
    <t>เปาะเส้ง บ้านเนียง หมู่ที่ 04,สอ.</t>
  </si>
  <si>
    <t>10026</t>
  </si>
  <si>
    <t>พร่อน บ้านตาสา หมู่ที่ 03,สอ.</t>
  </si>
  <si>
    <t>10027</t>
  </si>
  <si>
    <t>บันนังสาเรง บ้านบันนังบูโย หมู่ที่ 02,สอ.</t>
  </si>
  <si>
    <t>10028</t>
  </si>
  <si>
    <t>สะเตงนอก บ้านตะโละกือบง หมู่ที่ 06,สอ.</t>
  </si>
  <si>
    <t>10029</t>
  </si>
  <si>
    <t>ตาเซะ บ้านวังกระ หมู่ที่ 04,สอ.</t>
  </si>
  <si>
    <t>10030</t>
  </si>
  <si>
    <t>ตาเซะ บ้านทุ่งยอ หมู่ที่ 05,สอ.</t>
  </si>
  <si>
    <t>14108</t>
  </si>
  <si>
    <t>สะเตงนอก บ้านบาโงยบาแด หมู่ที่ 03,สอ.</t>
  </si>
  <si>
    <t>15226</t>
  </si>
  <si>
    <t>ศูนย์สุขภาพชุมชนบ้านสะเตง,</t>
  </si>
  <si>
    <t>15227</t>
  </si>
  <si>
    <t>ศูนย์สุขภาพชุมชนตลาดเก่า,</t>
  </si>
  <si>
    <t>24017</t>
  </si>
  <si>
    <t>ศูนย์บริการสาธารณสุข 3 เทศบาลนครยะลา</t>
  </si>
  <si>
    <t>24018</t>
  </si>
  <si>
    <t>ศูนย์บริการสาธารณสุข 4 เทศบาลนครยะลา</t>
  </si>
  <si>
    <t>24705</t>
  </si>
  <si>
    <t>ศูนย์บริการสาธารณสุข 1 เทศบาลนครยะลา</t>
  </si>
  <si>
    <t>หน่วยบริการปฐมภูมินิบงบารู</t>
  </si>
  <si>
    <t>ศสม.เวชกรรม</t>
  </si>
  <si>
    <t>เยี่ยมบ้าน</t>
  </si>
  <si>
    <t>รวมเขตเทศบาล (ไม่รวม รพ.ยะลา)</t>
  </si>
  <si>
    <t>รวมสสอ.เมือง</t>
  </si>
  <si>
    <t>รวมเครือข่าย</t>
  </si>
  <si>
    <t>จำนวนศสม.ทั้งหมด</t>
  </si>
  <si>
    <t>แห่ง</t>
  </si>
  <si>
    <t>จำนวนศสม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</si>
  <si>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จำนวนรพสต.ทั้งหมด</t>
  </si>
  <si>
    <t>จำนวน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</si>
  <si>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จำนวนศสม./รพสต.ทั้งหมด</t>
  </si>
  <si>
    <t>จำนวนศสม./รพสต.ที่มีสัดส่วนผู้ป่วยนอกเบาหวาน/ความดันโลหิตสูงมารับการรักษาเบาหวาน/ความดันโลหิตสูงมากกว่าร้อยละ 50 จากจำนวนผู้ป่วยเบาหวาน/ความดันโลหิตสูงทั้งหมดในพื้นที่รับผิดชอบ</t>
  </si>
  <si>
    <t>ข้อมูลเยี่ยมบ้าน</t>
  </si>
  <si>
    <t>a</t>
  </si>
  <si>
    <t>b</t>
  </si>
  <si>
    <t>c</t>
  </si>
  <si>
    <t>เป้าหมายกำหนดทีร้อยละ 50 ถึงจะผ่าน</t>
  </si>
  <si>
    <t>ข้อมูลสะสม</t>
  </si>
  <si>
    <t>และศสม.เทศบาลกับศสม.ตลาดเก่า ยังคงได้รับความนิยม</t>
  </si>
  <si>
    <t>ส่วนศสม.ธนวิถีและศสม.บ้านสะเตง ความนิยมอยู่ในร้อยละ</t>
  </si>
  <si>
    <t>ในการมารับบริการรักษาโรคเรื้อรัง เป็นร้อยละ 50</t>
  </si>
  <si>
    <t xml:space="preserve">   และสำหรับศสม.ผังเมือง 4 ดูเหมือนว่าความนิยม</t>
  </si>
  <si>
    <t>จากกราฟเส้น จะเห็นว่าความชันของกราฟเริ่มจะคงที่</t>
  </si>
  <si>
    <t>ควรสร้างกระแสให้ผู้รับบริการหรือเพิ่มความถี่การตรวจของแพทย์</t>
  </si>
  <si>
    <t>นับตั้งแต่เดือนมีค.57 เป็นต้นมา  มีผู้ป่วยเบาหวานมารับยาที่รพ.สต.และศสม.คงที่อยู่ประมาณร้อยละ 50</t>
  </si>
  <si>
    <t>จำนวนสถานบริการก็มีเพียงครึ่งเดียวที่ผ่านเกณฑ์ร้อยละ 50</t>
  </si>
  <si>
    <t>แสดงว่ายังมีผู้ป่วยที่ยังไม่มารับบริการที่รพ.สต./ศสม. ซึ่งไม่ทราบเหตุผลว่าทำไม คงต้องศึกษาเพิ่มเติม</t>
  </si>
  <si>
    <t>หรือการประชาสัมพันธ์ ให้มากขึ้น เป็นต้น</t>
  </si>
  <si>
    <t>ไม่ได้เพิ่มขึ้นมากนัก แม้ว่าจะมีการลงระบบ Hos XP ระบบยา เบิกตรง</t>
  </si>
  <si>
    <t>ที่ใกล้เคียงกัน ประมาณร้อย 40-41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</si>
</sst>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00"/>
    <numFmt numFmtId="192" formatCode="0.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1"/>
      <color indexed="8"/>
      <name val="Tahoma"/>
      <family val="2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32" borderId="10" xfId="63" applyFont="1" applyFill="1" applyBorder="1" applyAlignment="1">
      <alignment horizontal="center"/>
      <protection/>
    </xf>
    <xf numFmtId="0" fontId="4" fillId="32" borderId="11" xfId="63" applyFont="1" applyFill="1" applyBorder="1" applyAlignment="1">
      <alignment horizontal="center"/>
      <protection/>
    </xf>
    <xf numFmtId="0" fontId="0" fillId="4" borderId="12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13" xfId="63" applyFont="1" applyFill="1" applyBorder="1" applyAlignment="1">
      <alignment wrapText="1"/>
      <protection/>
    </xf>
    <xf numFmtId="0" fontId="4" fillId="0" borderId="14" xfId="63" applyFont="1" applyFill="1" applyBorder="1" applyAlignment="1">
      <alignment wrapText="1"/>
      <protection/>
    </xf>
    <xf numFmtId="0" fontId="4" fillId="35" borderId="14" xfId="64" applyFont="1" applyFill="1" applyBorder="1" applyAlignment="1">
      <alignment horizontal="right" wrapText="1"/>
      <protection/>
    </xf>
    <xf numFmtId="2" fontId="4" fillId="35" borderId="14" xfId="64" applyNumberFormat="1" applyFont="1" applyFill="1" applyBorder="1" applyAlignment="1">
      <alignment horizontal="right" wrapText="1"/>
      <protection/>
    </xf>
    <xf numFmtId="0" fontId="4" fillId="36" borderId="14" xfId="64" applyFont="1" applyFill="1" applyBorder="1" applyAlignment="1">
      <alignment horizontal="right" wrapText="1"/>
      <protection/>
    </xf>
    <xf numFmtId="2" fontId="4" fillId="36" borderId="14" xfId="64" applyNumberFormat="1" applyFont="1" applyFill="1" applyBorder="1" applyAlignment="1">
      <alignment horizontal="right" wrapText="1"/>
      <protection/>
    </xf>
    <xf numFmtId="0" fontId="4" fillId="37" borderId="14" xfId="64" applyFont="1" applyFill="1" applyBorder="1" applyAlignment="1">
      <alignment horizontal="right" wrapText="1"/>
      <protection/>
    </xf>
    <xf numFmtId="2" fontId="4" fillId="37" borderId="14" xfId="64" applyNumberFormat="1" applyFont="1" applyFill="1" applyBorder="1" applyAlignment="1">
      <alignment horizontal="right" wrapText="1"/>
      <protection/>
    </xf>
    <xf numFmtId="0" fontId="0" fillId="34" borderId="14" xfId="0" applyFill="1" applyBorder="1" applyAlignment="1">
      <alignment/>
    </xf>
    <xf numFmtId="2" fontId="4" fillId="38" borderId="14" xfId="64" applyNumberFormat="1" applyFont="1" applyFill="1" applyBorder="1" applyAlignment="1">
      <alignment horizontal="right" wrapText="1"/>
      <protection/>
    </xf>
    <xf numFmtId="0" fontId="0" fillId="39" borderId="14" xfId="0" applyFill="1" applyBorder="1" applyAlignment="1">
      <alignment/>
    </xf>
    <xf numFmtId="0" fontId="0" fillId="0" borderId="14" xfId="0" applyBorder="1" applyAlignment="1">
      <alignment/>
    </xf>
    <xf numFmtId="0" fontId="4" fillId="3" borderId="13" xfId="63" applyFont="1" applyFill="1" applyBorder="1" applyAlignment="1">
      <alignment wrapText="1"/>
      <protection/>
    </xf>
    <xf numFmtId="0" fontId="4" fillId="3" borderId="14" xfId="63" applyFont="1" applyFill="1" applyBorder="1" applyAlignment="1">
      <alignment wrapText="1"/>
      <protection/>
    </xf>
    <xf numFmtId="0" fontId="4" fillId="3" borderId="15" xfId="63" applyFont="1" applyFill="1" applyBorder="1" applyAlignment="1">
      <alignment wrapText="1"/>
      <protection/>
    </xf>
    <xf numFmtId="0" fontId="4" fillId="3" borderId="16" xfId="63" applyFont="1" applyFill="1" applyBorder="1" applyAlignment="1">
      <alignment wrapText="1"/>
      <protection/>
    </xf>
    <xf numFmtId="0" fontId="4" fillId="35" borderId="16" xfId="64" applyFont="1" applyFill="1" applyBorder="1" applyAlignment="1">
      <alignment horizontal="right" wrapText="1"/>
      <protection/>
    </xf>
    <xf numFmtId="0" fontId="4" fillId="0" borderId="14" xfId="63" applyFont="1" applyFill="1" applyBorder="1" applyAlignment="1">
      <alignment horizontal="left" wrapText="1"/>
      <protection/>
    </xf>
    <xf numFmtId="0" fontId="4" fillId="3" borderId="14" xfId="63" applyFont="1" applyFill="1" applyBorder="1" applyAlignment="1">
      <alignment horizontal="left" wrapText="1"/>
      <protection/>
    </xf>
    <xf numFmtId="0" fontId="5" fillId="0" borderId="17" xfId="63" applyFont="1" applyFill="1" applyBorder="1" applyAlignment="1">
      <alignment horizontal="right" wrapText="1"/>
      <protection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2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2" fontId="4" fillId="40" borderId="14" xfId="64" applyNumberFormat="1" applyFont="1" applyFill="1" applyBorder="1" applyAlignment="1">
      <alignment horizontal="right" wrapText="1"/>
      <protection/>
    </xf>
    <xf numFmtId="0" fontId="4" fillId="32" borderId="25" xfId="63" applyFont="1" applyFill="1" applyBorder="1" applyAlignment="1">
      <alignment horizontal="center"/>
      <protection/>
    </xf>
    <xf numFmtId="0" fontId="4" fillId="0" borderId="26" xfId="63" applyFont="1" applyFill="1" applyBorder="1" applyAlignment="1">
      <alignment wrapText="1"/>
      <protection/>
    </xf>
    <xf numFmtId="0" fontId="4" fillId="3" borderId="26" xfId="63" applyFont="1" applyFill="1" applyBorder="1" applyAlignment="1">
      <alignment wrapText="1"/>
      <protection/>
    </xf>
    <xf numFmtId="0" fontId="4" fillId="3" borderId="27" xfId="63" applyFont="1" applyFill="1" applyBorder="1" applyAlignment="1">
      <alignment wrapText="1"/>
      <protection/>
    </xf>
    <xf numFmtId="0" fontId="0" fillId="34" borderId="14" xfId="0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0" fontId="4" fillId="3" borderId="28" xfId="63" applyFont="1" applyFill="1" applyBorder="1" applyAlignment="1">
      <alignment wrapText="1"/>
      <protection/>
    </xf>
    <xf numFmtId="0" fontId="4" fillId="3" borderId="0" xfId="63" applyFont="1" applyFill="1" applyBorder="1" applyAlignment="1">
      <alignment wrapText="1"/>
      <protection/>
    </xf>
    <xf numFmtId="17" fontId="0" fillId="0" borderId="0" xfId="0" applyNumberFormat="1" applyAlignment="1">
      <alignment/>
    </xf>
    <xf numFmtId="2" fontId="0" fillId="0" borderId="26" xfId="0" applyNumberFormat="1" applyBorder="1" applyAlignment="1">
      <alignment/>
    </xf>
    <xf numFmtId="2" fontId="0" fillId="39" borderId="14" xfId="0" applyNumberFormat="1" applyFill="1" applyBorder="1" applyAlignment="1">
      <alignment/>
    </xf>
    <xf numFmtId="2" fontId="0" fillId="39" borderId="26" xfId="0" applyNumberForma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39" borderId="14" xfId="0" applyFill="1" applyBorder="1" applyAlignment="1">
      <alignment wrapText="1"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1" borderId="14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0155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ผู้ป่วยเบาหวานความดันโลหิตสูงรับบริการที่รพ.สต./ศสม.</a:t>
            </a:r>
          </a:p>
        </c:rich>
      </c:tx>
      <c:layout>
        <c:manualLayout>
          <c:xMode val="factor"/>
          <c:yMode val="factor"/>
          <c:x val="-0.05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2125"/>
          <c:w val="0.73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total!$A$27:$B$27</c:f>
              <c:strCache>
                <c:ptCount val="1"/>
                <c:pt idx="0">
                  <c:v>a รวมเขตเทศบาล (ไม่รวม รพ.ยะลา)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total!$C$27:$M$27</c:f>
              <c:numCache/>
            </c:numRef>
          </c:val>
          <c:smooth val="0"/>
        </c:ser>
        <c:ser>
          <c:idx val="1"/>
          <c:order val="1"/>
          <c:tx>
            <c:strRef>
              <c:f>total!$A$28:$B$28</c:f>
              <c:strCache>
                <c:ptCount val="1"/>
                <c:pt idx="0">
                  <c:v>b รวมสสอ.เมือง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total!$C$28:$M$28</c:f>
              <c:numCache/>
            </c:numRef>
          </c:val>
          <c:smooth val="0"/>
        </c:ser>
        <c:ser>
          <c:idx val="2"/>
          <c:order val="2"/>
          <c:tx>
            <c:strRef>
              <c:f>total!$A$29:$B$29</c:f>
              <c:strCache>
                <c:ptCount val="1"/>
                <c:pt idx="0">
                  <c:v>c รวมเครือข่าย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total!$C$29:$M$29</c:f>
              <c:numCache/>
            </c:numRef>
          </c:val>
          <c:smooth val="0"/>
        </c:ser>
        <c:marker val="1"/>
        <c:axId val="21158230"/>
        <c:axId val="56206343"/>
      </c:lineChart>
      <c:cat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autoZero"/>
        <c:auto val="1"/>
        <c:lblOffset val="100"/>
        <c:tickLblSkip val="1"/>
        <c:noMultiLvlLbl val="0"/>
      </c:catAx>
      <c:valAx>
        <c:axId val="56206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8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825"/>
          <c:w val="0.1995"/>
          <c:h val="0.2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สัดส่วน ผู้ป่วยเบาหวานความดันโลหิตสูงรับบริการที่ศสม.ปีงบ 57</a:t>
            </a:r>
          </a:p>
        </c:rich>
      </c:tx>
      <c:layout>
        <c:manualLayout>
          <c:xMode val="factor"/>
          <c:yMode val="factor"/>
          <c:x val="-0.0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725"/>
          <c:w val="0.7205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total!$A$20:$B$20</c:f>
              <c:strCache>
                <c:ptCount val="1"/>
                <c:pt idx="0">
                  <c:v>15226 ศูนย์สุขภาพชุมชนบ้านสะเตง,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total!$C$20:$M$20</c:f>
              <c:numCache/>
            </c:numRef>
          </c:val>
          <c:smooth val="0"/>
        </c:ser>
        <c:ser>
          <c:idx val="1"/>
          <c:order val="1"/>
          <c:tx>
            <c:strRef>
              <c:f>total!$A$21:$B$21</c:f>
              <c:strCache>
                <c:ptCount val="1"/>
                <c:pt idx="0">
                  <c:v>15227 ศูนย์สุขภาพชุมชนตลาดเก่า,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total!$C$21:$M$21</c:f>
              <c:numCache/>
            </c:numRef>
          </c:val>
          <c:smooth val="0"/>
        </c:ser>
        <c:ser>
          <c:idx val="2"/>
          <c:order val="2"/>
          <c:tx>
            <c:strRef>
              <c:f>total!$A$22:$B$22</c:f>
              <c:strCache>
                <c:ptCount val="1"/>
                <c:pt idx="0">
                  <c:v>24017 ศูนย์บริการสาธารณสุข 3 เทศบาลนครยะลา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total!$C$22:$M$22</c:f>
              <c:numCache/>
            </c:numRef>
          </c:val>
          <c:smooth val="0"/>
        </c:ser>
        <c:ser>
          <c:idx val="3"/>
          <c:order val="3"/>
          <c:tx>
            <c:strRef>
              <c:f>total!$A$23:$B$23</c:f>
              <c:strCache>
                <c:ptCount val="1"/>
                <c:pt idx="0">
                  <c:v>24018 ศูนย์บริการสาธารณสุข 4 เทศบาลนครยะลา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total!$C$23:$M$23</c:f>
              <c:numCache/>
            </c:numRef>
          </c:val>
          <c:smooth val="0"/>
        </c:ser>
        <c:ser>
          <c:idx val="4"/>
          <c:order val="4"/>
          <c:tx>
            <c:strRef>
              <c:f>total!$A$24:$B$24</c:f>
              <c:strCache>
                <c:ptCount val="1"/>
                <c:pt idx="0">
                  <c:v>24705 ศูนย์บริการสาธารณสุข 1 เทศบาลนครยะลา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total!$C$24:$M$24</c:f>
              <c:numCache/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342"/>
          <c:w val="0.23125"/>
          <c:h val="0.3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123825</xdr:rowOff>
    </xdr:from>
    <xdr:to>
      <xdr:col>12</xdr:col>
      <xdr:colOff>66675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190500" y="5572125"/>
        <a:ext cx="9725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56</xdr:row>
      <xdr:rowOff>171450</xdr:rowOff>
    </xdr:from>
    <xdr:to>
      <xdr:col>13</xdr:col>
      <xdr:colOff>571500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38100" y="10725150"/>
        <a:ext cx="109918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85725</xdr:rowOff>
    </xdr:from>
    <xdr:to>
      <xdr:col>1</xdr:col>
      <xdr:colOff>571500</xdr:colOff>
      <xdr:row>71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3900" y="133064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ต.ค.56</a:t>
          </a:r>
        </a:p>
      </xdr:txBody>
    </xdr:sp>
    <xdr:clientData/>
  </xdr:twoCellAnchor>
  <xdr:twoCellAnchor>
    <xdr:from>
      <xdr:col>1</xdr:col>
      <xdr:colOff>790575</xdr:colOff>
      <xdr:row>70</xdr:row>
      <xdr:rowOff>76200</xdr:rowOff>
    </xdr:from>
    <xdr:to>
      <xdr:col>1</xdr:col>
      <xdr:colOff>1238250</xdr:colOff>
      <xdr:row>71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0175" y="13296900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พ.ย.56</a:t>
          </a:r>
        </a:p>
      </xdr:txBody>
    </xdr:sp>
    <xdr:clientData/>
  </xdr:twoCellAnchor>
  <xdr:twoCellAnchor>
    <xdr:from>
      <xdr:col>1</xdr:col>
      <xdr:colOff>1466850</xdr:colOff>
      <xdr:row>70</xdr:row>
      <xdr:rowOff>85725</xdr:rowOff>
    </xdr:from>
    <xdr:to>
      <xdr:col>1</xdr:col>
      <xdr:colOff>1914525</xdr:colOff>
      <xdr:row>71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076450" y="133064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ธ.ค.56</a:t>
          </a:r>
        </a:p>
      </xdr:txBody>
    </xdr:sp>
    <xdr:clientData/>
  </xdr:twoCellAnchor>
  <xdr:twoCellAnchor>
    <xdr:from>
      <xdr:col>1</xdr:col>
      <xdr:colOff>142875</xdr:colOff>
      <xdr:row>49</xdr:row>
      <xdr:rowOff>104775</xdr:rowOff>
    </xdr:from>
    <xdr:to>
      <xdr:col>1</xdr:col>
      <xdr:colOff>581025</xdr:colOff>
      <xdr:row>50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2475" y="93630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ต.ค.56</a:t>
          </a:r>
        </a:p>
      </xdr:txBody>
    </xdr:sp>
    <xdr:clientData/>
  </xdr:twoCellAnchor>
  <xdr:twoCellAnchor>
    <xdr:from>
      <xdr:col>1</xdr:col>
      <xdr:colOff>752475</xdr:colOff>
      <xdr:row>49</xdr:row>
      <xdr:rowOff>85725</xdr:rowOff>
    </xdr:from>
    <xdr:to>
      <xdr:col>1</xdr:col>
      <xdr:colOff>1190625</xdr:colOff>
      <xdr:row>50</xdr:row>
      <xdr:rowOff>114300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362075" y="9344025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พ.ย.56</a:t>
          </a:r>
        </a:p>
      </xdr:txBody>
    </xdr:sp>
    <xdr:clientData/>
  </xdr:twoCellAnchor>
  <xdr:twoCellAnchor>
    <xdr:from>
      <xdr:col>1</xdr:col>
      <xdr:colOff>1352550</xdr:colOff>
      <xdr:row>49</xdr:row>
      <xdr:rowOff>104775</xdr:rowOff>
    </xdr:from>
    <xdr:to>
      <xdr:col>1</xdr:col>
      <xdr:colOff>1790700</xdr:colOff>
      <xdr:row>50</xdr:row>
      <xdr:rowOff>142875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962150" y="9363075"/>
          <a:ext cx="438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ธ.ค.56</a:t>
          </a:r>
        </a:p>
      </xdr:txBody>
    </xdr:sp>
    <xdr:clientData/>
  </xdr:twoCellAnchor>
  <xdr:twoCellAnchor>
    <xdr:from>
      <xdr:col>1</xdr:col>
      <xdr:colOff>1990725</xdr:colOff>
      <xdr:row>49</xdr:row>
      <xdr:rowOff>85725</xdr:rowOff>
    </xdr:from>
    <xdr:to>
      <xdr:col>1</xdr:col>
      <xdr:colOff>2438400</xdr:colOff>
      <xdr:row>50</xdr:row>
      <xdr:rowOff>114300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2600325" y="9344025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ม.ค.57</a:t>
          </a:r>
        </a:p>
      </xdr:txBody>
    </xdr:sp>
    <xdr:clientData/>
  </xdr:twoCellAnchor>
  <xdr:twoCellAnchor>
    <xdr:from>
      <xdr:col>1</xdr:col>
      <xdr:colOff>2590800</xdr:colOff>
      <xdr:row>49</xdr:row>
      <xdr:rowOff>76200</xdr:rowOff>
    </xdr:from>
    <xdr:to>
      <xdr:col>1</xdr:col>
      <xdr:colOff>3038475</xdr:colOff>
      <xdr:row>50</xdr:row>
      <xdr:rowOff>104775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3200400" y="9334500"/>
          <a:ext cx="438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ก.พ.57</a:t>
          </a:r>
        </a:p>
      </xdr:txBody>
    </xdr:sp>
    <xdr:clientData/>
  </xdr:twoCellAnchor>
  <xdr:twoCellAnchor>
    <xdr:from>
      <xdr:col>1</xdr:col>
      <xdr:colOff>2133600</xdr:colOff>
      <xdr:row>70</xdr:row>
      <xdr:rowOff>85725</xdr:rowOff>
    </xdr:from>
    <xdr:to>
      <xdr:col>1</xdr:col>
      <xdr:colOff>2590800</xdr:colOff>
      <xdr:row>71</xdr:row>
      <xdr:rowOff>76200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2743200" y="133064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ม.ค.57</a:t>
          </a:r>
        </a:p>
      </xdr:txBody>
    </xdr:sp>
    <xdr:clientData/>
  </xdr:twoCellAnchor>
  <xdr:twoCellAnchor>
    <xdr:from>
      <xdr:col>1</xdr:col>
      <xdr:colOff>2809875</xdr:colOff>
      <xdr:row>70</xdr:row>
      <xdr:rowOff>85725</xdr:rowOff>
    </xdr:from>
    <xdr:to>
      <xdr:col>2</xdr:col>
      <xdr:colOff>47625</xdr:colOff>
      <xdr:row>71</xdr:row>
      <xdr:rowOff>76200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3419475" y="133064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ก.พ.57</a:t>
          </a:r>
        </a:p>
      </xdr:txBody>
    </xdr:sp>
    <xdr:clientData/>
  </xdr:twoCellAnchor>
  <xdr:twoCellAnchor>
    <xdr:from>
      <xdr:col>1</xdr:col>
      <xdr:colOff>3200400</xdr:colOff>
      <xdr:row>49</xdr:row>
      <xdr:rowOff>66675</xdr:rowOff>
    </xdr:from>
    <xdr:to>
      <xdr:col>2</xdr:col>
      <xdr:colOff>428625</xdr:colOff>
      <xdr:row>50</xdr:row>
      <xdr:rowOff>85725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3810000" y="9324975"/>
          <a:ext cx="438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มี.ค.57</a:t>
          </a:r>
        </a:p>
      </xdr:txBody>
    </xdr:sp>
    <xdr:clientData/>
  </xdr:twoCellAnchor>
  <xdr:twoCellAnchor>
    <xdr:from>
      <xdr:col>2</xdr:col>
      <xdr:colOff>285750</xdr:colOff>
      <xdr:row>70</xdr:row>
      <xdr:rowOff>85725</xdr:rowOff>
    </xdr:from>
    <xdr:to>
      <xdr:col>3</xdr:col>
      <xdr:colOff>171450</xdr:colOff>
      <xdr:row>71</xdr:row>
      <xdr:rowOff>76200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4105275" y="133064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มี.ค.57</a:t>
          </a:r>
        </a:p>
      </xdr:txBody>
    </xdr:sp>
    <xdr:clientData/>
  </xdr:twoCellAnchor>
  <xdr:twoCellAnchor>
    <xdr:from>
      <xdr:col>3</xdr:col>
      <xdr:colOff>9525</xdr:colOff>
      <xdr:row>49</xdr:row>
      <xdr:rowOff>47625</xdr:rowOff>
    </xdr:from>
    <xdr:to>
      <xdr:col>3</xdr:col>
      <xdr:colOff>457200</xdr:colOff>
      <xdr:row>50</xdr:row>
      <xdr:rowOff>66675</xdr:rowOff>
    </xdr:to>
    <xdr:sp>
      <xdr:nvSpPr>
        <xdr:cNvPr id="15" name="Text Box 8"/>
        <xdr:cNvSpPr txBox="1">
          <a:spLocks noChangeArrowheads="1"/>
        </xdr:cNvSpPr>
      </xdr:nvSpPr>
      <xdr:spPr>
        <a:xfrm>
          <a:off x="4391025" y="9305925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เม.ย.57</a:t>
          </a:r>
        </a:p>
      </xdr:txBody>
    </xdr:sp>
    <xdr:clientData/>
  </xdr:twoCellAnchor>
  <xdr:twoCellAnchor>
    <xdr:from>
      <xdr:col>3</xdr:col>
      <xdr:colOff>400050</xdr:colOff>
      <xdr:row>70</xdr:row>
      <xdr:rowOff>85725</xdr:rowOff>
    </xdr:from>
    <xdr:to>
      <xdr:col>4</xdr:col>
      <xdr:colOff>247650</xdr:colOff>
      <xdr:row>71</xdr:row>
      <xdr:rowOff>76200</xdr:rowOff>
    </xdr:to>
    <xdr:sp>
      <xdr:nvSpPr>
        <xdr:cNvPr id="16" name="Text Box 8"/>
        <xdr:cNvSpPr txBox="1">
          <a:spLocks noChangeArrowheads="1"/>
        </xdr:cNvSpPr>
      </xdr:nvSpPr>
      <xdr:spPr>
        <a:xfrm>
          <a:off x="4781550" y="133064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เม.ย.57</a:t>
          </a:r>
        </a:p>
      </xdr:txBody>
    </xdr:sp>
    <xdr:clientData/>
  </xdr:twoCellAnchor>
  <xdr:twoCellAnchor>
    <xdr:from>
      <xdr:col>4</xdr:col>
      <xdr:colOff>19050</xdr:colOff>
      <xdr:row>49</xdr:row>
      <xdr:rowOff>47625</xdr:rowOff>
    </xdr:from>
    <xdr:to>
      <xdr:col>4</xdr:col>
      <xdr:colOff>466725</xdr:colOff>
      <xdr:row>50</xdr:row>
      <xdr:rowOff>66675</xdr:rowOff>
    </xdr:to>
    <xdr:sp>
      <xdr:nvSpPr>
        <xdr:cNvPr id="17" name="Text Box 8"/>
        <xdr:cNvSpPr txBox="1">
          <a:spLocks noChangeArrowheads="1"/>
        </xdr:cNvSpPr>
      </xdr:nvSpPr>
      <xdr:spPr>
        <a:xfrm>
          <a:off x="5010150" y="9305925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พ.ค.57</a:t>
          </a:r>
        </a:p>
      </xdr:txBody>
    </xdr:sp>
    <xdr:clientData/>
  </xdr:twoCellAnchor>
  <xdr:twoCellAnchor>
    <xdr:from>
      <xdr:col>4</xdr:col>
      <xdr:colOff>476250</xdr:colOff>
      <xdr:row>70</xdr:row>
      <xdr:rowOff>85725</xdr:rowOff>
    </xdr:from>
    <xdr:to>
      <xdr:col>5</xdr:col>
      <xdr:colOff>323850</xdr:colOff>
      <xdr:row>71</xdr:row>
      <xdr:rowOff>76200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5467350" y="133064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พ.ค.57</a:t>
          </a:r>
        </a:p>
      </xdr:txBody>
    </xdr:sp>
    <xdr:clientData/>
  </xdr:twoCellAnchor>
  <xdr:twoCellAnchor>
    <xdr:from>
      <xdr:col>5</xdr:col>
      <xdr:colOff>28575</xdr:colOff>
      <xdr:row>49</xdr:row>
      <xdr:rowOff>47625</xdr:rowOff>
    </xdr:from>
    <xdr:to>
      <xdr:col>5</xdr:col>
      <xdr:colOff>476250</xdr:colOff>
      <xdr:row>50</xdr:row>
      <xdr:rowOff>66675</xdr:rowOff>
    </xdr:to>
    <xdr:sp>
      <xdr:nvSpPr>
        <xdr:cNvPr id="19" name="Text Box 8"/>
        <xdr:cNvSpPr txBox="1">
          <a:spLocks noChangeArrowheads="1"/>
        </xdr:cNvSpPr>
      </xdr:nvSpPr>
      <xdr:spPr>
        <a:xfrm>
          <a:off x="5629275" y="9305925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มิ.ย.57</a:t>
          </a:r>
        </a:p>
      </xdr:txBody>
    </xdr:sp>
    <xdr:clientData/>
  </xdr:twoCellAnchor>
  <xdr:twoCellAnchor>
    <xdr:from>
      <xdr:col>5</xdr:col>
      <xdr:colOff>561975</xdr:colOff>
      <xdr:row>70</xdr:row>
      <xdr:rowOff>85725</xdr:rowOff>
    </xdr:from>
    <xdr:to>
      <xdr:col>6</xdr:col>
      <xdr:colOff>409575</xdr:colOff>
      <xdr:row>71</xdr:row>
      <xdr:rowOff>76200</xdr:rowOff>
    </xdr:to>
    <xdr:sp>
      <xdr:nvSpPr>
        <xdr:cNvPr id="20" name="Text Box 8"/>
        <xdr:cNvSpPr txBox="1">
          <a:spLocks noChangeArrowheads="1"/>
        </xdr:cNvSpPr>
      </xdr:nvSpPr>
      <xdr:spPr>
        <a:xfrm>
          <a:off x="6162675" y="13306425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มิ.ย.57</a:t>
          </a:r>
        </a:p>
      </xdr:txBody>
    </xdr:sp>
    <xdr:clientData/>
  </xdr:twoCellAnchor>
  <xdr:twoCellAnchor>
    <xdr:from>
      <xdr:col>6</xdr:col>
      <xdr:colOff>38100</xdr:colOff>
      <xdr:row>49</xdr:row>
      <xdr:rowOff>57150</xdr:rowOff>
    </xdr:from>
    <xdr:to>
      <xdr:col>6</xdr:col>
      <xdr:colOff>504825</xdr:colOff>
      <xdr:row>50</xdr:row>
      <xdr:rowOff>104775</xdr:rowOff>
    </xdr:to>
    <xdr:sp>
      <xdr:nvSpPr>
        <xdr:cNvPr id="21" name="Text Box 8"/>
        <xdr:cNvSpPr txBox="1">
          <a:spLocks noChangeArrowheads="1"/>
        </xdr:cNvSpPr>
      </xdr:nvSpPr>
      <xdr:spPr>
        <a:xfrm>
          <a:off x="6248400" y="93154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ก.ค.57</a:t>
          </a:r>
        </a:p>
      </xdr:txBody>
    </xdr:sp>
    <xdr:clientData/>
  </xdr:twoCellAnchor>
  <xdr:twoCellAnchor>
    <xdr:from>
      <xdr:col>7</xdr:col>
      <xdr:colOff>19050</xdr:colOff>
      <xdr:row>49</xdr:row>
      <xdr:rowOff>57150</xdr:rowOff>
    </xdr:from>
    <xdr:to>
      <xdr:col>7</xdr:col>
      <xdr:colOff>495300</xdr:colOff>
      <xdr:row>50</xdr:row>
      <xdr:rowOff>104775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6838950" y="93154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ส.ค.57</a:t>
          </a:r>
        </a:p>
      </xdr:txBody>
    </xdr:sp>
    <xdr:clientData/>
  </xdr:twoCellAnchor>
  <xdr:twoCellAnchor>
    <xdr:from>
      <xdr:col>7</xdr:col>
      <xdr:colOff>19050</xdr:colOff>
      <xdr:row>70</xdr:row>
      <xdr:rowOff>76200</xdr:rowOff>
    </xdr:from>
    <xdr:to>
      <xdr:col>7</xdr:col>
      <xdr:colOff>476250</xdr:colOff>
      <xdr:row>71</xdr:row>
      <xdr:rowOff>66675</xdr:rowOff>
    </xdr:to>
    <xdr:sp>
      <xdr:nvSpPr>
        <xdr:cNvPr id="23" name="Text Box 8"/>
        <xdr:cNvSpPr txBox="1">
          <a:spLocks noChangeArrowheads="1"/>
        </xdr:cNvSpPr>
      </xdr:nvSpPr>
      <xdr:spPr>
        <a:xfrm>
          <a:off x="6838950" y="13296900"/>
          <a:ext cx="457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ก.ค.57</a:t>
          </a:r>
        </a:p>
      </xdr:txBody>
    </xdr:sp>
    <xdr:clientData/>
  </xdr:twoCellAnchor>
  <xdr:twoCellAnchor>
    <xdr:from>
      <xdr:col>8</xdr:col>
      <xdr:colOff>114300</xdr:colOff>
      <xdr:row>70</xdr:row>
      <xdr:rowOff>76200</xdr:rowOff>
    </xdr:from>
    <xdr:to>
      <xdr:col>8</xdr:col>
      <xdr:colOff>581025</xdr:colOff>
      <xdr:row>71</xdr:row>
      <xdr:rowOff>66675</xdr:rowOff>
    </xdr:to>
    <xdr:sp>
      <xdr:nvSpPr>
        <xdr:cNvPr id="24" name="Text Box 8"/>
        <xdr:cNvSpPr txBox="1">
          <a:spLocks noChangeArrowheads="1"/>
        </xdr:cNvSpPr>
      </xdr:nvSpPr>
      <xdr:spPr>
        <a:xfrm>
          <a:off x="7543800" y="13296900"/>
          <a:ext cx="466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ส.ค.57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0">
      <selection activeCell="F3" sqref="F3:G26"/>
    </sheetView>
  </sheetViews>
  <sheetFormatPr defaultColWidth="9.140625" defaultRowHeight="15"/>
  <cols>
    <col min="2" max="2" width="48.140625" style="0" customWidth="1"/>
    <col min="15" max="15" width="15.2812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16</v>
      </c>
    </row>
    <row r="3" spans="1:15" ht="18.75" customHeight="1">
      <c r="A3" s="9" t="s">
        <v>17</v>
      </c>
      <c r="B3" s="10" t="s">
        <v>18</v>
      </c>
      <c r="C3" s="11">
        <v>19</v>
      </c>
      <c r="D3" s="11">
        <v>3</v>
      </c>
      <c r="E3" s="12">
        <f>D3/C3*100</f>
        <v>15.789473684210526</v>
      </c>
      <c r="F3" s="13">
        <v>15</v>
      </c>
      <c r="G3" s="13">
        <v>4</v>
      </c>
      <c r="H3" s="14">
        <f>G3/F3*100</f>
        <v>26.666666666666668</v>
      </c>
      <c r="I3" s="15">
        <v>69</v>
      </c>
      <c r="J3" s="15">
        <v>17</v>
      </c>
      <c r="K3" s="16">
        <f>J3/I3*100</f>
        <v>24.637681159420293</v>
      </c>
      <c r="L3" s="17">
        <f>SUM(C3,F3,I3)</f>
        <v>103</v>
      </c>
      <c r="M3" s="17">
        <f>SUM(D3,G3,J3)</f>
        <v>24</v>
      </c>
      <c r="N3" s="18">
        <f>M3/L3*100</f>
        <v>23.300970873786408</v>
      </c>
      <c r="O3" s="17">
        <f>IF(N3&gt;50,1,0)</f>
        <v>0</v>
      </c>
    </row>
    <row r="4" spans="1:15" ht="18.75" customHeight="1">
      <c r="A4" s="9" t="s">
        <v>19</v>
      </c>
      <c r="B4" s="10" t="s">
        <v>20</v>
      </c>
      <c r="C4" s="11">
        <v>18</v>
      </c>
      <c r="D4" s="11">
        <v>2</v>
      </c>
      <c r="E4" s="12">
        <f aca="true" t="shared" si="0" ref="E4:E29">D4/C4*100</f>
        <v>11.11111111111111</v>
      </c>
      <c r="F4" s="13">
        <v>26</v>
      </c>
      <c r="G4" s="13">
        <v>1</v>
      </c>
      <c r="H4" s="14">
        <f aca="true" t="shared" si="1" ref="H4:H29">G4/F4*100</f>
        <v>3.8461538461538463</v>
      </c>
      <c r="I4" s="15">
        <v>82</v>
      </c>
      <c r="J4" s="15">
        <v>13</v>
      </c>
      <c r="K4" s="16">
        <f aca="true" t="shared" si="2" ref="K4:K29">J4/I4*100</f>
        <v>15.853658536585366</v>
      </c>
      <c r="L4" s="17">
        <f aca="true" t="shared" si="3" ref="L4:M24">SUM(C4,F4,I4)</f>
        <v>126</v>
      </c>
      <c r="M4" s="17">
        <f t="shared" si="3"/>
        <v>16</v>
      </c>
      <c r="N4" s="18">
        <f aca="true" t="shared" si="4" ref="N4:N29">M4/L4*100</f>
        <v>12.698412698412698</v>
      </c>
      <c r="O4" s="19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9</v>
      </c>
      <c r="E5" s="12">
        <f t="shared" si="0"/>
        <v>20.454545454545457</v>
      </c>
      <c r="F5" s="13">
        <v>69</v>
      </c>
      <c r="G5" s="13">
        <v>23</v>
      </c>
      <c r="H5" s="14">
        <f t="shared" si="1"/>
        <v>33.33333333333333</v>
      </c>
      <c r="I5" s="15">
        <v>269</v>
      </c>
      <c r="J5" s="15">
        <v>37</v>
      </c>
      <c r="K5" s="16">
        <f t="shared" si="2"/>
        <v>13.754646840148698</v>
      </c>
      <c r="L5" s="17">
        <f t="shared" si="3"/>
        <v>382</v>
      </c>
      <c r="M5" s="17">
        <f t="shared" si="3"/>
        <v>69</v>
      </c>
      <c r="N5" s="18">
        <f t="shared" si="4"/>
        <v>18.06282722513089</v>
      </c>
      <c r="O5" s="17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5</v>
      </c>
      <c r="E6" s="12">
        <f t="shared" si="0"/>
        <v>23.809523809523807</v>
      </c>
      <c r="F6" s="13">
        <v>45</v>
      </c>
      <c r="G6" s="13">
        <v>19</v>
      </c>
      <c r="H6" s="14">
        <f t="shared" si="1"/>
        <v>42.22222222222222</v>
      </c>
      <c r="I6" s="15">
        <v>249</v>
      </c>
      <c r="J6" s="15">
        <v>61</v>
      </c>
      <c r="K6" s="16">
        <f t="shared" si="2"/>
        <v>24.497991967871485</v>
      </c>
      <c r="L6" s="17">
        <f t="shared" si="3"/>
        <v>315</v>
      </c>
      <c r="M6" s="17">
        <f t="shared" si="3"/>
        <v>85</v>
      </c>
      <c r="N6" s="18">
        <f t="shared" si="4"/>
        <v>26.984126984126984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1</v>
      </c>
      <c r="E7" s="12">
        <f t="shared" si="0"/>
        <v>7.142857142857142</v>
      </c>
      <c r="F7" s="13">
        <v>25</v>
      </c>
      <c r="G7" s="13">
        <v>5</v>
      </c>
      <c r="H7" s="14">
        <f t="shared" si="1"/>
        <v>20</v>
      </c>
      <c r="I7" s="15">
        <v>124</v>
      </c>
      <c r="J7" s="15">
        <v>48</v>
      </c>
      <c r="K7" s="16">
        <f t="shared" si="2"/>
        <v>38.70967741935484</v>
      </c>
      <c r="L7" s="17">
        <f t="shared" si="3"/>
        <v>163</v>
      </c>
      <c r="M7" s="17">
        <f t="shared" si="3"/>
        <v>54</v>
      </c>
      <c r="N7" s="18">
        <f t="shared" si="4"/>
        <v>33.12883435582822</v>
      </c>
      <c r="O7" s="19">
        <f t="shared" si="5"/>
        <v>0</v>
      </c>
    </row>
    <row r="8" spans="1:15" ht="18.75" customHeight="1">
      <c r="A8" s="9" t="s">
        <v>27</v>
      </c>
      <c r="B8" s="10" t="s">
        <v>28</v>
      </c>
      <c r="C8" s="11">
        <v>59</v>
      </c>
      <c r="D8" s="11">
        <v>16</v>
      </c>
      <c r="E8" s="12">
        <f t="shared" si="0"/>
        <v>27.11864406779661</v>
      </c>
      <c r="F8" s="13">
        <v>45</v>
      </c>
      <c r="G8" s="13">
        <v>8</v>
      </c>
      <c r="H8" s="14">
        <f t="shared" si="1"/>
        <v>17.77777777777778</v>
      </c>
      <c r="I8" s="15">
        <v>178</v>
      </c>
      <c r="J8" s="15">
        <v>55</v>
      </c>
      <c r="K8" s="16">
        <f t="shared" si="2"/>
        <v>30.89887640449438</v>
      </c>
      <c r="L8" s="17">
        <f t="shared" si="3"/>
        <v>282</v>
      </c>
      <c r="M8" s="17">
        <f t="shared" si="3"/>
        <v>79</v>
      </c>
      <c r="N8" s="18">
        <f t="shared" si="4"/>
        <v>28.01418439716312</v>
      </c>
      <c r="O8" s="17">
        <f t="shared" si="5"/>
        <v>0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1</v>
      </c>
      <c r="E9" s="12">
        <f t="shared" si="0"/>
        <v>11.11111111111111</v>
      </c>
      <c r="F9" s="13">
        <v>80</v>
      </c>
      <c r="G9" s="13">
        <v>26</v>
      </c>
      <c r="H9" s="14">
        <f t="shared" si="1"/>
        <v>32.5</v>
      </c>
      <c r="I9" s="15">
        <v>191</v>
      </c>
      <c r="J9" s="15">
        <v>23</v>
      </c>
      <c r="K9" s="16">
        <f t="shared" si="2"/>
        <v>12.041884816753926</v>
      </c>
      <c r="L9" s="17">
        <f t="shared" si="3"/>
        <v>280</v>
      </c>
      <c r="M9" s="17">
        <f t="shared" si="3"/>
        <v>50</v>
      </c>
      <c r="N9" s="18">
        <f t="shared" si="4"/>
        <v>17.857142857142858</v>
      </c>
      <c r="O9" s="19">
        <f t="shared" si="5"/>
        <v>0</v>
      </c>
    </row>
    <row r="10" spans="1:15" ht="18.75" customHeight="1">
      <c r="A10" s="9" t="s">
        <v>31</v>
      </c>
      <c r="B10" s="10" t="s">
        <v>32</v>
      </c>
      <c r="C10" s="11">
        <v>72</v>
      </c>
      <c r="D10" s="11">
        <v>10</v>
      </c>
      <c r="E10" s="12">
        <f t="shared" si="0"/>
        <v>13.88888888888889</v>
      </c>
      <c r="F10" s="13">
        <v>68</v>
      </c>
      <c r="G10" s="13">
        <v>12</v>
      </c>
      <c r="H10" s="14">
        <f t="shared" si="1"/>
        <v>17.647058823529413</v>
      </c>
      <c r="I10" s="15">
        <v>350</v>
      </c>
      <c r="J10" s="15">
        <v>34</v>
      </c>
      <c r="K10" s="16">
        <f t="shared" si="2"/>
        <v>9.714285714285714</v>
      </c>
      <c r="L10" s="17">
        <f t="shared" si="3"/>
        <v>490</v>
      </c>
      <c r="M10" s="17">
        <f t="shared" si="3"/>
        <v>56</v>
      </c>
      <c r="N10" s="18">
        <f t="shared" si="4"/>
        <v>11.428571428571429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5</v>
      </c>
      <c r="E11" s="12">
        <f t="shared" si="0"/>
        <v>12.195121951219512</v>
      </c>
      <c r="F11" s="13">
        <v>60</v>
      </c>
      <c r="G11" s="13">
        <v>18</v>
      </c>
      <c r="H11" s="14">
        <f t="shared" si="1"/>
        <v>30</v>
      </c>
      <c r="I11" s="15">
        <v>191</v>
      </c>
      <c r="J11" s="15">
        <v>43</v>
      </c>
      <c r="K11" s="16">
        <f t="shared" si="2"/>
        <v>22.5130890052356</v>
      </c>
      <c r="L11" s="17">
        <f t="shared" si="3"/>
        <v>292</v>
      </c>
      <c r="M11" s="17">
        <f t="shared" si="3"/>
        <v>66</v>
      </c>
      <c r="N11" s="18">
        <f t="shared" si="4"/>
        <v>22.602739726027394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29</v>
      </c>
      <c r="D12" s="11">
        <v>5</v>
      </c>
      <c r="E12" s="12">
        <f t="shared" si="0"/>
        <v>17.24137931034483</v>
      </c>
      <c r="F12" s="13">
        <v>76</v>
      </c>
      <c r="G12" s="13">
        <v>21</v>
      </c>
      <c r="H12" s="14">
        <f t="shared" si="1"/>
        <v>27.631578947368425</v>
      </c>
      <c r="I12" s="15">
        <v>383</v>
      </c>
      <c r="J12" s="15">
        <v>83</v>
      </c>
      <c r="K12" s="16">
        <f t="shared" si="2"/>
        <v>21.671018276762403</v>
      </c>
      <c r="L12" s="17">
        <f t="shared" si="3"/>
        <v>488</v>
      </c>
      <c r="M12" s="17">
        <f t="shared" si="3"/>
        <v>109</v>
      </c>
      <c r="N12" s="18">
        <f t="shared" si="4"/>
        <v>22.33606557377049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36</v>
      </c>
      <c r="D13" s="11">
        <v>3</v>
      </c>
      <c r="E13" s="12">
        <f t="shared" si="0"/>
        <v>8.333333333333332</v>
      </c>
      <c r="F13" s="13">
        <v>48</v>
      </c>
      <c r="G13" s="13">
        <v>20</v>
      </c>
      <c r="H13" s="14">
        <f t="shared" si="1"/>
        <v>41.66666666666667</v>
      </c>
      <c r="I13" s="15">
        <v>146</v>
      </c>
      <c r="J13" s="15">
        <v>23</v>
      </c>
      <c r="K13" s="16">
        <f t="shared" si="2"/>
        <v>15.753424657534246</v>
      </c>
      <c r="L13" s="17">
        <f t="shared" si="3"/>
        <v>230</v>
      </c>
      <c r="M13" s="17">
        <f t="shared" si="3"/>
        <v>46</v>
      </c>
      <c r="N13" s="18">
        <f t="shared" si="4"/>
        <v>20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3</v>
      </c>
      <c r="E14" s="12">
        <f t="shared" si="0"/>
        <v>18.75</v>
      </c>
      <c r="F14" s="13">
        <v>8</v>
      </c>
      <c r="G14" s="13">
        <v>3</v>
      </c>
      <c r="H14" s="14">
        <f t="shared" si="1"/>
        <v>37.5</v>
      </c>
      <c r="I14" s="15">
        <v>106</v>
      </c>
      <c r="J14" s="15">
        <v>31</v>
      </c>
      <c r="K14" s="16">
        <f t="shared" si="2"/>
        <v>29.245283018867923</v>
      </c>
      <c r="L14" s="17">
        <f t="shared" si="3"/>
        <v>130</v>
      </c>
      <c r="M14" s="17">
        <f t="shared" si="3"/>
        <v>37</v>
      </c>
      <c r="N14" s="18">
        <f t="shared" si="4"/>
        <v>28.46153846153846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0</v>
      </c>
      <c r="E15" s="12">
        <f t="shared" si="0"/>
        <v>0</v>
      </c>
      <c r="F15" s="13">
        <v>27</v>
      </c>
      <c r="G15" s="13">
        <v>7</v>
      </c>
      <c r="H15" s="14">
        <f t="shared" si="1"/>
        <v>25.925925925925924</v>
      </c>
      <c r="I15" s="15">
        <v>161</v>
      </c>
      <c r="J15" s="15">
        <v>19</v>
      </c>
      <c r="K15" s="16">
        <f t="shared" si="2"/>
        <v>11.801242236024844</v>
      </c>
      <c r="L15" s="17">
        <f t="shared" si="3"/>
        <v>196</v>
      </c>
      <c r="M15" s="17">
        <f t="shared" si="3"/>
        <v>26</v>
      </c>
      <c r="N15" s="18">
        <f t="shared" si="4"/>
        <v>13.26530612244898</v>
      </c>
      <c r="O15" s="17">
        <f t="shared" si="5"/>
        <v>0</v>
      </c>
    </row>
    <row r="16" spans="1:15" ht="18.75" customHeight="1">
      <c r="A16" s="9" t="s">
        <v>43</v>
      </c>
      <c r="B16" s="10" t="s">
        <v>44</v>
      </c>
      <c r="C16" s="11">
        <v>49</v>
      </c>
      <c r="D16" s="11">
        <v>6</v>
      </c>
      <c r="E16" s="12">
        <f t="shared" si="0"/>
        <v>12.244897959183673</v>
      </c>
      <c r="F16" s="13">
        <v>145</v>
      </c>
      <c r="G16" s="13">
        <v>43</v>
      </c>
      <c r="H16" s="14">
        <f t="shared" si="1"/>
        <v>29.655172413793103</v>
      </c>
      <c r="I16" s="15">
        <v>363</v>
      </c>
      <c r="J16" s="15">
        <v>45</v>
      </c>
      <c r="K16" s="16">
        <f t="shared" si="2"/>
        <v>12.396694214876034</v>
      </c>
      <c r="L16" s="17">
        <f t="shared" si="3"/>
        <v>557</v>
      </c>
      <c r="M16" s="17">
        <f t="shared" si="3"/>
        <v>94</v>
      </c>
      <c r="N16" s="18">
        <f t="shared" si="4"/>
        <v>16.87612208258528</v>
      </c>
      <c r="O16" s="2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29</v>
      </c>
      <c r="D17" s="11">
        <v>5</v>
      </c>
      <c r="E17" s="12">
        <f t="shared" si="0"/>
        <v>17.24137931034483</v>
      </c>
      <c r="F17" s="13">
        <v>11</v>
      </c>
      <c r="G17" s="13">
        <v>5</v>
      </c>
      <c r="H17" s="14">
        <f t="shared" si="1"/>
        <v>45.45454545454545</v>
      </c>
      <c r="I17" s="15">
        <v>66</v>
      </c>
      <c r="J17" s="15">
        <v>8</v>
      </c>
      <c r="K17" s="16">
        <f t="shared" si="2"/>
        <v>12.121212121212121</v>
      </c>
      <c r="L17" s="17">
        <f t="shared" si="3"/>
        <v>106</v>
      </c>
      <c r="M17" s="17">
        <f t="shared" si="3"/>
        <v>18</v>
      </c>
      <c r="N17" s="18">
        <f t="shared" si="4"/>
        <v>16.9811320754717</v>
      </c>
      <c r="O17" s="19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6</v>
      </c>
      <c r="E18" s="12">
        <f t="shared" si="0"/>
        <v>40</v>
      </c>
      <c r="F18" s="13">
        <v>28</v>
      </c>
      <c r="G18" s="13">
        <v>8</v>
      </c>
      <c r="H18" s="14">
        <f t="shared" si="1"/>
        <v>28.57142857142857</v>
      </c>
      <c r="I18" s="15">
        <v>102</v>
      </c>
      <c r="J18" s="15">
        <v>17</v>
      </c>
      <c r="K18" s="16">
        <f t="shared" si="2"/>
        <v>16.666666666666664</v>
      </c>
      <c r="L18" s="17">
        <f t="shared" si="3"/>
        <v>145</v>
      </c>
      <c r="M18" s="17">
        <f t="shared" si="3"/>
        <v>31</v>
      </c>
      <c r="N18" s="18">
        <f t="shared" si="4"/>
        <v>21.379310344827587</v>
      </c>
      <c r="O18" s="17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4</v>
      </c>
      <c r="E19" s="12">
        <f t="shared" si="0"/>
        <v>13.333333333333334</v>
      </c>
      <c r="F19" s="13">
        <v>78</v>
      </c>
      <c r="G19" s="13">
        <v>16</v>
      </c>
      <c r="H19" s="14">
        <f t="shared" si="1"/>
        <v>20.51282051282051</v>
      </c>
      <c r="I19" s="15">
        <v>246</v>
      </c>
      <c r="J19" s="15">
        <v>40</v>
      </c>
      <c r="K19" s="16">
        <f t="shared" si="2"/>
        <v>16.260162601626014</v>
      </c>
      <c r="L19" s="17">
        <f t="shared" si="3"/>
        <v>354</v>
      </c>
      <c r="M19" s="17">
        <f t="shared" si="3"/>
        <v>60</v>
      </c>
      <c r="N19" s="18">
        <f t="shared" si="4"/>
        <v>16.94915254237288</v>
      </c>
      <c r="O19" s="2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4</v>
      </c>
      <c r="E20" s="12">
        <f t="shared" si="0"/>
        <v>5.333333333333334</v>
      </c>
      <c r="F20" s="13">
        <v>170</v>
      </c>
      <c r="G20" s="13">
        <v>28</v>
      </c>
      <c r="H20" s="14">
        <f t="shared" si="1"/>
        <v>16.470588235294116</v>
      </c>
      <c r="I20" s="15">
        <v>407</v>
      </c>
      <c r="J20" s="15">
        <v>73</v>
      </c>
      <c r="K20" s="16">
        <f t="shared" si="2"/>
        <v>17.936117936117938</v>
      </c>
      <c r="L20" s="17">
        <f t="shared" si="3"/>
        <v>652</v>
      </c>
      <c r="M20" s="17">
        <f t="shared" si="3"/>
        <v>105</v>
      </c>
      <c r="N20" s="18">
        <f t="shared" si="4"/>
        <v>16.104294478527606</v>
      </c>
      <c r="O20" s="2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100</v>
      </c>
      <c r="D21" s="11">
        <v>6</v>
      </c>
      <c r="E21" s="12">
        <f t="shared" si="0"/>
        <v>6</v>
      </c>
      <c r="F21" s="13">
        <v>277</v>
      </c>
      <c r="G21" s="13">
        <v>59</v>
      </c>
      <c r="H21" s="14">
        <f t="shared" si="1"/>
        <v>21.299638989169676</v>
      </c>
      <c r="I21" s="15">
        <v>716</v>
      </c>
      <c r="J21" s="15">
        <v>99</v>
      </c>
      <c r="K21" s="16">
        <f t="shared" si="2"/>
        <v>13.8268156424581</v>
      </c>
      <c r="L21" s="17">
        <f t="shared" si="3"/>
        <v>1093</v>
      </c>
      <c r="M21" s="17">
        <f t="shared" si="3"/>
        <v>164</v>
      </c>
      <c r="N21" s="18">
        <f t="shared" si="4"/>
        <v>15.004574565416284</v>
      </c>
      <c r="O21" s="19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68</v>
      </c>
      <c r="D22" s="11">
        <v>5</v>
      </c>
      <c r="E22" s="12">
        <f t="shared" si="0"/>
        <v>7.352941176470589</v>
      </c>
      <c r="F22" s="13">
        <v>171</v>
      </c>
      <c r="G22" s="13">
        <v>21</v>
      </c>
      <c r="H22" s="14">
        <f t="shared" si="1"/>
        <v>12.280701754385964</v>
      </c>
      <c r="I22" s="15">
        <v>458</v>
      </c>
      <c r="J22" s="15">
        <v>36</v>
      </c>
      <c r="K22" s="16">
        <f t="shared" si="2"/>
        <v>7.860262008733625</v>
      </c>
      <c r="L22" s="17">
        <f t="shared" si="3"/>
        <v>697</v>
      </c>
      <c r="M22" s="17">
        <f t="shared" si="3"/>
        <v>62</v>
      </c>
      <c r="N22" s="18">
        <f t="shared" si="4"/>
        <v>8.895265423242469</v>
      </c>
      <c r="O22" s="2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131</v>
      </c>
      <c r="D23" s="11">
        <v>4</v>
      </c>
      <c r="E23" s="12">
        <f t="shared" si="0"/>
        <v>3.0534351145038165</v>
      </c>
      <c r="F23" s="13">
        <v>152</v>
      </c>
      <c r="G23" s="13">
        <v>5</v>
      </c>
      <c r="H23" s="14">
        <f t="shared" si="1"/>
        <v>3.289473684210526</v>
      </c>
      <c r="I23" s="15">
        <v>561</v>
      </c>
      <c r="J23" s="15">
        <v>13</v>
      </c>
      <c r="K23" s="16">
        <f t="shared" si="2"/>
        <v>2.3172905525846703</v>
      </c>
      <c r="L23" s="17">
        <f t="shared" si="3"/>
        <v>844</v>
      </c>
      <c r="M23" s="17">
        <f t="shared" si="3"/>
        <v>22</v>
      </c>
      <c r="N23" s="18">
        <f t="shared" si="4"/>
        <v>2.6066350710900474</v>
      </c>
      <c r="O23" s="2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42</v>
      </c>
      <c r="D24" s="25">
        <v>7</v>
      </c>
      <c r="E24" s="12">
        <f t="shared" si="0"/>
        <v>16.666666666666664</v>
      </c>
      <c r="F24" s="13">
        <v>167</v>
      </c>
      <c r="G24" s="13">
        <v>46</v>
      </c>
      <c r="H24" s="14">
        <f t="shared" si="1"/>
        <v>27.54491017964072</v>
      </c>
      <c r="I24" s="15">
        <v>416</v>
      </c>
      <c r="J24" s="15">
        <v>62</v>
      </c>
      <c r="K24" s="16">
        <f t="shared" si="2"/>
        <v>14.903846153846153</v>
      </c>
      <c r="L24" s="17">
        <f t="shared" si="3"/>
        <v>625</v>
      </c>
      <c r="M24" s="17">
        <f t="shared" si="3"/>
        <v>115</v>
      </c>
      <c r="N24" s="18">
        <f t="shared" si="4"/>
        <v>18.4</v>
      </c>
      <c r="O24" s="19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1</v>
      </c>
      <c r="E25" s="12">
        <f t="shared" si="0"/>
        <v>4.545454545454546</v>
      </c>
      <c r="F25" s="13">
        <v>54</v>
      </c>
      <c r="G25" s="13">
        <v>12</v>
      </c>
      <c r="H25" s="14">
        <f t="shared" si="1"/>
        <v>22.22222222222222</v>
      </c>
      <c r="I25" s="15">
        <v>141</v>
      </c>
      <c r="J25" s="15">
        <v>17</v>
      </c>
      <c r="K25" s="16">
        <f t="shared" si="2"/>
        <v>12.056737588652481</v>
      </c>
      <c r="L25" s="17">
        <f>SUM(C25,F25,I25)</f>
        <v>217</v>
      </c>
      <c r="M25" s="17">
        <f>SUM(D25,G25,J25)</f>
        <v>30</v>
      </c>
      <c r="N25" s="18">
        <f t="shared" si="4"/>
        <v>13.82488479262673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110</v>
      </c>
      <c r="D26" s="11">
        <v>5</v>
      </c>
      <c r="E26" s="12">
        <f t="shared" si="0"/>
        <v>4.545454545454546</v>
      </c>
      <c r="F26" s="13">
        <v>217</v>
      </c>
      <c r="G26" s="13">
        <v>18</v>
      </c>
      <c r="H26" s="14">
        <f t="shared" si="1"/>
        <v>8.294930875576037</v>
      </c>
      <c r="I26" s="15">
        <v>590</v>
      </c>
      <c r="J26" s="15">
        <v>42</v>
      </c>
      <c r="K26" s="16">
        <f t="shared" si="2"/>
        <v>7.118644067796611</v>
      </c>
      <c r="L26" s="17">
        <f>SUM(C26,F26,I26)</f>
        <v>917</v>
      </c>
      <c r="M26" s="17">
        <f>SUM(D26,G26,J26)</f>
        <v>65</v>
      </c>
      <c r="N26" s="18">
        <f t="shared" si="4"/>
        <v>7.088331515812432</v>
      </c>
      <c r="O26" s="19">
        <f t="shared" si="5"/>
        <v>0</v>
      </c>
      <c r="P26" t="s">
        <v>63</v>
      </c>
    </row>
    <row r="27" spans="2:15" ht="18.75" customHeight="1">
      <c r="B27" s="28" t="s">
        <v>64</v>
      </c>
      <c r="C27" s="29">
        <f>SUM(C20:C24,C26)</f>
        <v>526</v>
      </c>
      <c r="D27" s="29">
        <f>SUM(D20:D24,D26)</f>
        <v>31</v>
      </c>
      <c r="E27" s="30">
        <f t="shared" si="0"/>
        <v>5.893536121673003</v>
      </c>
      <c r="F27" s="31">
        <f>SUM(F20:F24,F26)</f>
        <v>1154</v>
      </c>
      <c r="G27" s="31">
        <f>SUM(G20:G24,G26)</f>
        <v>177</v>
      </c>
      <c r="H27" s="32">
        <f t="shared" si="1"/>
        <v>15.337954939341422</v>
      </c>
      <c r="I27" s="31">
        <f>SUM(I20:I24,I26)</f>
        <v>3148</v>
      </c>
      <c r="J27" s="31">
        <f>SUM(J20:J24,J26)</f>
        <v>325</v>
      </c>
      <c r="K27" s="32">
        <f t="shared" si="2"/>
        <v>10.324015247776366</v>
      </c>
      <c r="L27" s="31">
        <f>SUM(L20:L24,L26)</f>
        <v>4828</v>
      </c>
      <c r="M27" s="31">
        <f>SUM(M20:M24,M26)</f>
        <v>533</v>
      </c>
      <c r="N27" s="32">
        <f t="shared" si="4"/>
        <v>11.03976801988401</v>
      </c>
      <c r="O27" s="31">
        <f>SUM(O20:O24,O26)</f>
        <v>0</v>
      </c>
    </row>
    <row r="28" spans="2:15" ht="18.75" customHeight="1">
      <c r="B28" s="33" t="s">
        <v>65</v>
      </c>
      <c r="C28" s="31">
        <f>SUM(C3:C18,C19,C25)</f>
        <v>531</v>
      </c>
      <c r="D28" s="31">
        <f>SUM(D3:D18,D19,D25)</f>
        <v>85</v>
      </c>
      <c r="E28" s="32">
        <f t="shared" si="0"/>
        <v>16.0075329566855</v>
      </c>
      <c r="F28" s="31">
        <f>SUM(F3:F18,F19,F25)</f>
        <v>908</v>
      </c>
      <c r="G28" s="31">
        <f>SUM(G3:G18,G19,G25)</f>
        <v>251</v>
      </c>
      <c r="H28" s="32">
        <f t="shared" si="1"/>
        <v>27.6431718061674</v>
      </c>
      <c r="I28" s="31">
        <f>SUM(I3:I18,I19,I25)</f>
        <v>3417</v>
      </c>
      <c r="J28" s="31">
        <f>SUM(J3:J18,J19,J25)</f>
        <v>614</v>
      </c>
      <c r="K28" s="32">
        <f t="shared" si="2"/>
        <v>17.968978636230613</v>
      </c>
      <c r="L28" s="31">
        <f>SUM(L3:L18,L19,L25)</f>
        <v>4856</v>
      </c>
      <c r="M28" s="31">
        <f>SUM(M3:M18,M19,M25)</f>
        <v>950</v>
      </c>
      <c r="N28" s="32">
        <f t="shared" si="4"/>
        <v>19.56342668863262</v>
      </c>
      <c r="O28" s="31">
        <f>SUM(O3:O18,O19,O25)</f>
        <v>0</v>
      </c>
    </row>
    <row r="29" spans="2:15" ht="18.75" customHeight="1" thickBot="1">
      <c r="B29" s="34" t="s">
        <v>66</v>
      </c>
      <c r="C29" s="35">
        <f>SUM(C27:C28)</f>
        <v>1057</v>
      </c>
      <c r="D29" s="35">
        <f>SUM(D27:D28)</f>
        <v>116</v>
      </c>
      <c r="E29" s="36">
        <f t="shared" si="0"/>
        <v>10.974456007568591</v>
      </c>
      <c r="F29" s="35">
        <f>SUM(F27:F28)</f>
        <v>2062</v>
      </c>
      <c r="G29" s="35">
        <f>SUM(G27:G28)</f>
        <v>428</v>
      </c>
      <c r="H29" s="36">
        <f t="shared" si="1"/>
        <v>20.75654704170708</v>
      </c>
      <c r="I29" s="35">
        <f>SUM(I27:I28)</f>
        <v>6565</v>
      </c>
      <c r="J29" s="35">
        <f>SUM(J27:J28)</f>
        <v>939</v>
      </c>
      <c r="K29" s="36">
        <f t="shared" si="2"/>
        <v>14.303122619954303</v>
      </c>
      <c r="L29" s="35">
        <f>SUM(L27:L28)</f>
        <v>9684</v>
      </c>
      <c r="M29" s="35">
        <f>SUM(M27:M28)</f>
        <v>1483</v>
      </c>
      <c r="N29" s="36">
        <f t="shared" si="4"/>
        <v>15.313919867823214</v>
      </c>
      <c r="O29" s="35">
        <f>SUM(O27:O28)</f>
        <v>0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0</v>
      </c>
      <c r="D33" s="41" t="s">
        <v>68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0</v>
      </c>
      <c r="D36" s="41" t="s">
        <v>68</v>
      </c>
    </row>
    <row r="37" spans="2:4" ht="18.75" customHeight="1" thickBot="1">
      <c r="B37" s="42" t="s">
        <v>9</v>
      </c>
      <c r="C37" s="43">
        <f>C36/C35*100</f>
        <v>0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0</v>
      </c>
      <c r="D39" s="41" t="s">
        <v>68</v>
      </c>
    </row>
    <row r="40" spans="2:4" ht="18.75" customHeight="1" thickBot="1">
      <c r="B40" s="42" t="s">
        <v>9</v>
      </c>
      <c r="C40" s="43">
        <f>C39/C38*100</f>
        <v>0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4" sqref="J14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84</v>
      </c>
      <c r="J3" s="15">
        <v>69</v>
      </c>
      <c r="K3" s="16">
        <f>J3/I3*100</f>
        <v>82.14285714285714</v>
      </c>
      <c r="L3" s="17">
        <f>SUM(C3,F3,I3)</f>
        <v>124</v>
      </c>
      <c r="M3" s="17">
        <f>SUM(D3,G3,J3)</f>
        <v>106</v>
      </c>
      <c r="N3" s="18">
        <f>M3/L3*100</f>
        <v>85.48387096774194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22</v>
      </c>
      <c r="D4" s="11">
        <v>10</v>
      </c>
      <c r="E4" s="12">
        <f aca="true" t="shared" si="0" ref="E4:E29">D4/C4*100</f>
        <v>45.45454545454545</v>
      </c>
      <c r="F4" s="13">
        <v>27</v>
      </c>
      <c r="G4" s="13">
        <v>11</v>
      </c>
      <c r="H4" s="14">
        <f aca="true" t="shared" si="1" ref="H4:H29">G4/F4*100</f>
        <v>40.74074074074074</v>
      </c>
      <c r="I4" s="15">
        <v>84</v>
      </c>
      <c r="J4" s="15">
        <v>54</v>
      </c>
      <c r="K4" s="16">
        <f aca="true" t="shared" si="2" ref="K4:K29">J4/I4*100</f>
        <v>64.28571428571429</v>
      </c>
      <c r="L4" s="17">
        <f aca="true" t="shared" si="3" ref="L4:M24">SUM(C4,F4,I4)</f>
        <v>133</v>
      </c>
      <c r="M4" s="17">
        <f t="shared" si="3"/>
        <v>75</v>
      </c>
      <c r="N4" s="18">
        <f aca="true" t="shared" si="4" ref="N4:N29">M4/L4*100</f>
        <v>56.390977443609025</v>
      </c>
      <c r="O4" s="19">
        <f aca="true" t="shared" si="5" ref="O4:O26">IF(N4&gt;50,1,0)</f>
        <v>1</v>
      </c>
    </row>
    <row r="5" spans="1:15" ht="18.75" customHeight="1">
      <c r="A5" s="9" t="s">
        <v>21</v>
      </c>
      <c r="B5" s="10" t="s">
        <v>22</v>
      </c>
      <c r="C5" s="11">
        <v>43</v>
      </c>
      <c r="D5" s="11">
        <v>21</v>
      </c>
      <c r="E5" s="12">
        <f t="shared" si="0"/>
        <v>48.837209302325576</v>
      </c>
      <c r="F5" s="13">
        <v>69</v>
      </c>
      <c r="G5" s="13">
        <v>47</v>
      </c>
      <c r="H5" s="14">
        <f t="shared" si="1"/>
        <v>68.11594202898551</v>
      </c>
      <c r="I5" s="15">
        <v>270</v>
      </c>
      <c r="J5" s="15">
        <v>121</v>
      </c>
      <c r="K5" s="16">
        <f t="shared" si="2"/>
        <v>44.81481481481481</v>
      </c>
      <c r="L5" s="17">
        <f t="shared" si="3"/>
        <v>382</v>
      </c>
      <c r="M5" s="17">
        <f t="shared" si="3"/>
        <v>189</v>
      </c>
      <c r="N5" s="18">
        <f t="shared" si="4"/>
        <v>49.47643979057592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43</v>
      </c>
      <c r="G6" s="13">
        <v>26</v>
      </c>
      <c r="H6" s="14">
        <f t="shared" si="1"/>
        <v>60.46511627906976</v>
      </c>
      <c r="I6" s="15">
        <v>248</v>
      </c>
      <c r="J6" s="15">
        <v>123</v>
      </c>
      <c r="K6" s="16">
        <f t="shared" si="2"/>
        <v>49.596774193548384</v>
      </c>
      <c r="L6" s="17">
        <f t="shared" si="3"/>
        <v>312</v>
      </c>
      <c r="M6" s="17">
        <f t="shared" si="3"/>
        <v>155</v>
      </c>
      <c r="N6" s="18">
        <f t="shared" si="4"/>
        <v>49.67948717948718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17</v>
      </c>
      <c r="D7" s="11">
        <v>10</v>
      </c>
      <c r="E7" s="12">
        <f t="shared" si="0"/>
        <v>58.82352941176471</v>
      </c>
      <c r="F7" s="13">
        <v>26</v>
      </c>
      <c r="G7" s="13">
        <v>19</v>
      </c>
      <c r="H7" s="14">
        <f t="shared" si="1"/>
        <v>73.07692307692307</v>
      </c>
      <c r="I7" s="15">
        <v>126</v>
      </c>
      <c r="J7" s="15">
        <v>102</v>
      </c>
      <c r="K7" s="16">
        <f t="shared" si="2"/>
        <v>80.95238095238095</v>
      </c>
      <c r="L7" s="17">
        <f t="shared" si="3"/>
        <v>169</v>
      </c>
      <c r="M7" s="17">
        <f t="shared" si="3"/>
        <v>131</v>
      </c>
      <c r="N7" s="18">
        <f t="shared" si="4"/>
        <v>77.51479289940828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61</v>
      </c>
      <c r="D8" s="11">
        <v>32</v>
      </c>
      <c r="E8" s="12">
        <f t="shared" si="0"/>
        <v>52.459016393442624</v>
      </c>
      <c r="F8" s="13">
        <v>40</v>
      </c>
      <c r="G8" s="13">
        <v>20</v>
      </c>
      <c r="H8" s="14">
        <f t="shared" si="1"/>
        <v>50</v>
      </c>
      <c r="I8" s="15">
        <v>180</v>
      </c>
      <c r="J8" s="15">
        <v>104</v>
      </c>
      <c r="K8" s="16">
        <f t="shared" si="2"/>
        <v>57.77777777777777</v>
      </c>
      <c r="L8" s="17">
        <f t="shared" si="3"/>
        <v>281</v>
      </c>
      <c r="M8" s="17">
        <f t="shared" si="3"/>
        <v>156</v>
      </c>
      <c r="N8" s="18">
        <f t="shared" si="4"/>
        <v>55.51601423487544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14</v>
      </c>
      <c r="D9" s="11">
        <v>10</v>
      </c>
      <c r="E9" s="12">
        <f t="shared" si="0"/>
        <v>71.42857142857143</v>
      </c>
      <c r="F9" s="13">
        <v>82</v>
      </c>
      <c r="G9" s="13">
        <v>71</v>
      </c>
      <c r="H9" s="14">
        <f t="shared" si="1"/>
        <v>86.58536585365853</v>
      </c>
      <c r="I9" s="15">
        <v>223</v>
      </c>
      <c r="J9" s="15">
        <v>158</v>
      </c>
      <c r="K9" s="16">
        <f t="shared" si="2"/>
        <v>70.85201793721974</v>
      </c>
      <c r="L9" s="17">
        <f t="shared" si="3"/>
        <v>319</v>
      </c>
      <c r="M9" s="17">
        <f t="shared" si="3"/>
        <v>239</v>
      </c>
      <c r="N9" s="18">
        <f t="shared" si="4"/>
        <v>74.92163009404389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66</v>
      </c>
      <c r="D10" s="11">
        <v>42</v>
      </c>
      <c r="E10" s="12">
        <f t="shared" si="0"/>
        <v>63.63636363636363</v>
      </c>
      <c r="F10" s="13">
        <v>65</v>
      </c>
      <c r="G10" s="13">
        <v>49</v>
      </c>
      <c r="H10" s="14">
        <f t="shared" si="1"/>
        <v>75.38461538461539</v>
      </c>
      <c r="I10" s="15">
        <v>353</v>
      </c>
      <c r="J10" s="15">
        <v>159</v>
      </c>
      <c r="K10" s="16">
        <f t="shared" si="2"/>
        <v>45.04249291784703</v>
      </c>
      <c r="L10" s="17">
        <f t="shared" si="3"/>
        <v>484</v>
      </c>
      <c r="M10" s="17">
        <f t="shared" si="3"/>
        <v>250</v>
      </c>
      <c r="N10" s="18">
        <f t="shared" si="4"/>
        <v>51.652892561983464</v>
      </c>
      <c r="O10" s="19">
        <f t="shared" si="5"/>
        <v>1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22</v>
      </c>
      <c r="E11" s="12">
        <f t="shared" si="0"/>
        <v>53.65853658536586</v>
      </c>
      <c r="F11" s="13">
        <v>60</v>
      </c>
      <c r="G11" s="13">
        <v>40</v>
      </c>
      <c r="H11" s="14">
        <f t="shared" si="1"/>
        <v>66.66666666666666</v>
      </c>
      <c r="I11" s="15">
        <v>192</v>
      </c>
      <c r="J11" s="15">
        <v>99</v>
      </c>
      <c r="K11" s="16">
        <f t="shared" si="2"/>
        <v>51.5625</v>
      </c>
      <c r="L11" s="17">
        <f t="shared" si="3"/>
        <v>293</v>
      </c>
      <c r="M11" s="17">
        <f t="shared" si="3"/>
        <v>161</v>
      </c>
      <c r="N11" s="18">
        <f t="shared" si="4"/>
        <v>54.94880546075085</v>
      </c>
      <c r="O11" s="19">
        <f t="shared" si="5"/>
        <v>1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10</v>
      </c>
      <c r="E12" s="12">
        <f t="shared" si="0"/>
        <v>31.25</v>
      </c>
      <c r="F12" s="13">
        <v>77</v>
      </c>
      <c r="G12" s="13">
        <v>42</v>
      </c>
      <c r="H12" s="14">
        <f t="shared" si="1"/>
        <v>54.54545454545454</v>
      </c>
      <c r="I12" s="15">
        <v>379</v>
      </c>
      <c r="J12" s="15">
        <v>180</v>
      </c>
      <c r="K12" s="16">
        <f t="shared" si="2"/>
        <v>47.4934036939314</v>
      </c>
      <c r="L12" s="17">
        <f t="shared" si="3"/>
        <v>488</v>
      </c>
      <c r="M12" s="17">
        <f t="shared" si="3"/>
        <v>232</v>
      </c>
      <c r="N12" s="18">
        <f t="shared" si="4"/>
        <v>47.540983606557376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10</v>
      </c>
      <c r="E13" s="12">
        <f t="shared" si="0"/>
        <v>28.57142857142857</v>
      </c>
      <c r="F13" s="13">
        <v>45</v>
      </c>
      <c r="G13" s="13">
        <v>29</v>
      </c>
      <c r="H13" s="14">
        <f t="shared" si="1"/>
        <v>64.44444444444444</v>
      </c>
      <c r="I13" s="15">
        <v>142</v>
      </c>
      <c r="J13" s="15">
        <v>44</v>
      </c>
      <c r="K13" s="16">
        <f t="shared" si="2"/>
        <v>30.985915492957744</v>
      </c>
      <c r="L13" s="17">
        <f t="shared" si="3"/>
        <v>222</v>
      </c>
      <c r="M13" s="17">
        <f t="shared" si="3"/>
        <v>83</v>
      </c>
      <c r="N13" s="18">
        <f t="shared" si="4"/>
        <v>37.38738738738739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10</v>
      </c>
      <c r="E14" s="12">
        <f t="shared" si="0"/>
        <v>62.5</v>
      </c>
      <c r="F14" s="13">
        <v>8</v>
      </c>
      <c r="G14" s="13">
        <v>5</v>
      </c>
      <c r="H14" s="14">
        <f t="shared" si="1"/>
        <v>62.5</v>
      </c>
      <c r="I14" s="15">
        <v>104</v>
      </c>
      <c r="J14" s="15">
        <v>57</v>
      </c>
      <c r="K14" s="16">
        <f t="shared" si="2"/>
        <v>54.807692307692314</v>
      </c>
      <c r="L14" s="17">
        <f t="shared" si="3"/>
        <v>128</v>
      </c>
      <c r="M14" s="17">
        <f t="shared" si="3"/>
        <v>72</v>
      </c>
      <c r="N14" s="18">
        <f t="shared" si="4"/>
        <v>56.25</v>
      </c>
      <c r="O14" s="19">
        <f t="shared" si="5"/>
        <v>1</v>
      </c>
    </row>
    <row r="15" spans="1:15" ht="18.75" customHeight="1">
      <c r="A15" s="9" t="s">
        <v>41</v>
      </c>
      <c r="B15" s="10" t="s">
        <v>42</v>
      </c>
      <c r="C15" s="11">
        <v>13</v>
      </c>
      <c r="D15" s="11">
        <v>7</v>
      </c>
      <c r="E15" s="12">
        <f t="shared" si="0"/>
        <v>53.84615384615385</v>
      </c>
      <c r="F15" s="13">
        <v>37</v>
      </c>
      <c r="G15" s="13">
        <v>26</v>
      </c>
      <c r="H15" s="14">
        <f t="shared" si="1"/>
        <v>70.27027027027027</v>
      </c>
      <c r="I15" s="15">
        <v>174</v>
      </c>
      <c r="J15" s="15">
        <v>108</v>
      </c>
      <c r="K15" s="16">
        <f t="shared" si="2"/>
        <v>62.06896551724138</v>
      </c>
      <c r="L15" s="17">
        <f t="shared" si="3"/>
        <v>224</v>
      </c>
      <c r="M15" s="17">
        <f t="shared" si="3"/>
        <v>141</v>
      </c>
      <c r="N15" s="18">
        <f t="shared" si="4"/>
        <v>62.94642857142857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51</v>
      </c>
      <c r="D16" s="11">
        <v>13</v>
      </c>
      <c r="E16" s="12">
        <f t="shared" si="0"/>
        <v>25.49019607843137</v>
      </c>
      <c r="F16" s="13">
        <v>145</v>
      </c>
      <c r="G16" s="13">
        <v>84</v>
      </c>
      <c r="H16" s="14">
        <f t="shared" si="1"/>
        <v>57.931034482758626</v>
      </c>
      <c r="I16" s="15">
        <v>371</v>
      </c>
      <c r="J16" s="15">
        <v>130</v>
      </c>
      <c r="K16" s="16">
        <f t="shared" si="2"/>
        <v>35.04043126684636</v>
      </c>
      <c r="L16" s="17">
        <f t="shared" si="3"/>
        <v>567</v>
      </c>
      <c r="M16" s="17">
        <f t="shared" si="3"/>
        <v>227</v>
      </c>
      <c r="N16" s="18">
        <f t="shared" si="4"/>
        <v>40.0352733686067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16</v>
      </c>
      <c r="E17" s="12">
        <f t="shared" si="0"/>
        <v>53.333333333333336</v>
      </c>
      <c r="F17" s="13">
        <v>13</v>
      </c>
      <c r="G17" s="13">
        <v>9</v>
      </c>
      <c r="H17" s="14">
        <f t="shared" si="1"/>
        <v>69.23076923076923</v>
      </c>
      <c r="I17" s="15">
        <v>67</v>
      </c>
      <c r="J17" s="15">
        <v>24</v>
      </c>
      <c r="K17" s="16">
        <f t="shared" si="2"/>
        <v>35.82089552238806</v>
      </c>
      <c r="L17" s="17">
        <f t="shared" si="3"/>
        <v>110</v>
      </c>
      <c r="M17" s="17">
        <f t="shared" si="3"/>
        <v>49</v>
      </c>
      <c r="N17" s="18">
        <f t="shared" si="4"/>
        <v>44.54545454545455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10</v>
      </c>
      <c r="E18" s="12">
        <f t="shared" si="0"/>
        <v>66.66666666666666</v>
      </c>
      <c r="F18" s="13">
        <v>28</v>
      </c>
      <c r="G18" s="13">
        <v>20</v>
      </c>
      <c r="H18" s="14">
        <f t="shared" si="1"/>
        <v>71.42857142857143</v>
      </c>
      <c r="I18" s="15">
        <v>101</v>
      </c>
      <c r="J18" s="15">
        <v>36</v>
      </c>
      <c r="K18" s="16">
        <f t="shared" si="2"/>
        <v>35.64356435643564</v>
      </c>
      <c r="L18" s="17">
        <f t="shared" si="3"/>
        <v>144</v>
      </c>
      <c r="M18" s="17">
        <f t="shared" si="3"/>
        <v>66</v>
      </c>
      <c r="N18" s="18">
        <f t="shared" si="4"/>
        <v>45.83333333333333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11</v>
      </c>
      <c r="E19" s="12">
        <f t="shared" si="0"/>
        <v>36.666666666666664</v>
      </c>
      <c r="F19" s="13">
        <v>74</v>
      </c>
      <c r="G19" s="13">
        <v>38</v>
      </c>
      <c r="H19" s="14">
        <f t="shared" si="1"/>
        <v>51.35135135135135</v>
      </c>
      <c r="I19" s="15">
        <v>244</v>
      </c>
      <c r="J19" s="15">
        <v>90</v>
      </c>
      <c r="K19" s="16">
        <f t="shared" si="2"/>
        <v>36.885245901639344</v>
      </c>
      <c r="L19" s="17">
        <f t="shared" si="3"/>
        <v>348</v>
      </c>
      <c r="M19" s="17">
        <f t="shared" si="3"/>
        <v>139</v>
      </c>
      <c r="N19" s="18">
        <f t="shared" si="4"/>
        <v>39.94252873563218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73</v>
      </c>
      <c r="D20" s="11">
        <v>16</v>
      </c>
      <c r="E20" s="12">
        <f t="shared" si="0"/>
        <v>21.91780821917808</v>
      </c>
      <c r="F20" s="13">
        <v>175</v>
      </c>
      <c r="G20" s="13">
        <v>86</v>
      </c>
      <c r="H20" s="14">
        <f t="shared" si="1"/>
        <v>49.142857142857146</v>
      </c>
      <c r="I20" s="15">
        <v>414</v>
      </c>
      <c r="J20" s="15">
        <v>180</v>
      </c>
      <c r="K20" s="16">
        <f t="shared" si="2"/>
        <v>43.47826086956522</v>
      </c>
      <c r="L20" s="17">
        <f t="shared" si="3"/>
        <v>662</v>
      </c>
      <c r="M20" s="17">
        <f t="shared" si="3"/>
        <v>282</v>
      </c>
      <c r="N20" s="18">
        <f t="shared" si="4"/>
        <v>42.59818731117825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98</v>
      </c>
      <c r="D21" s="11">
        <v>36</v>
      </c>
      <c r="E21" s="12">
        <f t="shared" si="0"/>
        <v>36.734693877551024</v>
      </c>
      <c r="F21" s="13">
        <v>280</v>
      </c>
      <c r="G21" s="13">
        <v>175</v>
      </c>
      <c r="H21" s="14">
        <f t="shared" si="1"/>
        <v>62.5</v>
      </c>
      <c r="I21" s="15">
        <v>720</v>
      </c>
      <c r="J21" s="15">
        <v>360</v>
      </c>
      <c r="K21" s="16">
        <f t="shared" si="2"/>
        <v>50</v>
      </c>
      <c r="L21" s="17">
        <f t="shared" si="3"/>
        <v>1098</v>
      </c>
      <c r="M21" s="17">
        <f t="shared" si="3"/>
        <v>571</v>
      </c>
      <c r="N21" s="18">
        <f t="shared" si="4"/>
        <v>52.00364298724954</v>
      </c>
      <c r="O21" s="19">
        <f t="shared" si="5"/>
        <v>1</v>
      </c>
    </row>
    <row r="22" spans="1:15" ht="18.75" customHeight="1">
      <c r="A22" s="21" t="s">
        <v>55</v>
      </c>
      <c r="B22" s="22" t="s">
        <v>56</v>
      </c>
      <c r="C22" s="11">
        <v>57</v>
      </c>
      <c r="D22" s="11">
        <v>11</v>
      </c>
      <c r="E22" s="12">
        <f t="shared" si="0"/>
        <v>19.298245614035086</v>
      </c>
      <c r="F22" s="13">
        <v>156</v>
      </c>
      <c r="G22" s="13">
        <v>81</v>
      </c>
      <c r="H22" s="14">
        <f t="shared" si="1"/>
        <v>51.92307692307693</v>
      </c>
      <c r="I22" s="15">
        <v>428</v>
      </c>
      <c r="J22" s="15">
        <v>163</v>
      </c>
      <c r="K22" s="16">
        <f t="shared" si="2"/>
        <v>38.084112149532714</v>
      </c>
      <c r="L22" s="17">
        <f t="shared" si="3"/>
        <v>641</v>
      </c>
      <c r="M22" s="17">
        <f t="shared" si="3"/>
        <v>255</v>
      </c>
      <c r="N22" s="18">
        <f t="shared" si="4"/>
        <v>39.78159126365055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125</v>
      </c>
      <c r="D23" s="11">
        <v>10</v>
      </c>
      <c r="E23" s="45">
        <f t="shared" si="0"/>
        <v>8</v>
      </c>
      <c r="F23" s="13">
        <v>165</v>
      </c>
      <c r="G23" s="13">
        <v>41</v>
      </c>
      <c r="H23" s="45">
        <f t="shared" si="1"/>
        <v>24.848484848484848</v>
      </c>
      <c r="I23" s="15">
        <v>575</v>
      </c>
      <c r="J23" s="15">
        <v>68</v>
      </c>
      <c r="K23" s="45">
        <f t="shared" si="2"/>
        <v>11.826086956521738</v>
      </c>
      <c r="L23" s="17">
        <f t="shared" si="3"/>
        <v>865</v>
      </c>
      <c r="M23" s="17">
        <f t="shared" si="3"/>
        <v>119</v>
      </c>
      <c r="N23" s="45">
        <f t="shared" si="4"/>
        <v>13.75722543352601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34</v>
      </c>
      <c r="D24" s="25">
        <v>17</v>
      </c>
      <c r="E24" s="12">
        <f t="shared" si="0"/>
        <v>50</v>
      </c>
      <c r="F24" s="13">
        <v>147</v>
      </c>
      <c r="G24" s="13">
        <v>96</v>
      </c>
      <c r="H24" s="14">
        <f t="shared" si="1"/>
        <v>65.3061224489796</v>
      </c>
      <c r="I24" s="15">
        <v>390</v>
      </c>
      <c r="J24" s="15">
        <v>191</v>
      </c>
      <c r="K24" s="16">
        <f t="shared" si="2"/>
        <v>48.97435897435897</v>
      </c>
      <c r="L24" s="17">
        <f t="shared" si="3"/>
        <v>571</v>
      </c>
      <c r="M24" s="17">
        <f t="shared" si="3"/>
        <v>304</v>
      </c>
      <c r="N24" s="18">
        <f t="shared" si="4"/>
        <v>53.239929947460595</v>
      </c>
      <c r="O24" s="19">
        <f t="shared" si="5"/>
        <v>1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51</v>
      </c>
      <c r="G25" s="13">
        <v>19</v>
      </c>
      <c r="H25" s="14">
        <f t="shared" si="1"/>
        <v>37.254901960784316</v>
      </c>
      <c r="I25" s="15">
        <v>142</v>
      </c>
      <c r="J25" s="15">
        <v>46</v>
      </c>
      <c r="K25" s="16">
        <f t="shared" si="2"/>
        <v>32.3943661971831</v>
      </c>
      <c r="L25" s="17">
        <f>SUM(C25,F25,I25)</f>
        <v>215</v>
      </c>
      <c r="M25" s="17">
        <f>SUM(D25,G25,J25)</f>
        <v>69</v>
      </c>
      <c r="N25" s="18">
        <f t="shared" si="4"/>
        <v>32.093023255813954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117</v>
      </c>
      <c r="D26" s="11">
        <v>113</v>
      </c>
      <c r="E26" s="12">
        <f t="shared" si="0"/>
        <v>96.58119658119658</v>
      </c>
      <c r="F26" s="13">
        <v>227</v>
      </c>
      <c r="G26" s="13">
        <v>220</v>
      </c>
      <c r="H26" s="14">
        <f t="shared" si="1"/>
        <v>96.91629955947137</v>
      </c>
      <c r="I26" s="15">
        <v>606</v>
      </c>
      <c r="J26" s="15">
        <v>590</v>
      </c>
      <c r="K26" s="16">
        <f t="shared" si="2"/>
        <v>97.35973597359737</v>
      </c>
      <c r="L26" s="17">
        <f>SUM(C26,F26,I26)</f>
        <v>950</v>
      </c>
      <c r="M26" s="17">
        <f>SUM(D26,G26,J26)</f>
        <v>923</v>
      </c>
      <c r="N26" s="18">
        <f t="shared" si="4"/>
        <v>97.15789473684211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504</v>
      </c>
      <c r="D27" s="29">
        <f>SUM(D20:D24,D26)</f>
        <v>203</v>
      </c>
      <c r="E27" s="30">
        <f t="shared" si="0"/>
        <v>40.27777777777778</v>
      </c>
      <c r="F27" s="31">
        <f>SUM(F20:F24,F26)</f>
        <v>1150</v>
      </c>
      <c r="G27" s="31">
        <f>SUM(G20:G24,G26)</f>
        <v>699</v>
      </c>
      <c r="H27" s="32">
        <f t="shared" si="1"/>
        <v>60.78260869565217</v>
      </c>
      <c r="I27" s="31">
        <f>SUM(I20:I24,I26)</f>
        <v>3133</v>
      </c>
      <c r="J27" s="31">
        <f>SUM(J20:J24,J26)</f>
        <v>1552</v>
      </c>
      <c r="K27" s="32">
        <f t="shared" si="2"/>
        <v>49.53718480689435</v>
      </c>
      <c r="L27" s="31">
        <f>SUM(L20:L24,L26)</f>
        <v>4787</v>
      </c>
      <c r="M27" s="31">
        <f>SUM(M20:M24,M26)</f>
        <v>2454</v>
      </c>
      <c r="N27" s="32">
        <f t="shared" si="4"/>
        <v>51.26383956548987</v>
      </c>
      <c r="O27" s="31">
        <f>SUM(O20:O24,O26)</f>
        <v>3</v>
      </c>
    </row>
    <row r="28" spans="2:15" ht="18.75" customHeight="1">
      <c r="B28" s="33" t="s">
        <v>65</v>
      </c>
      <c r="C28" s="31">
        <f>SUM(C3:C18,C19,C25)</f>
        <v>553</v>
      </c>
      <c r="D28" s="31">
        <f>SUM(D3:D18,D19,D25)</f>
        <v>266</v>
      </c>
      <c r="E28" s="32">
        <f t="shared" si="0"/>
        <v>48.10126582278481</v>
      </c>
      <c r="F28" s="31">
        <f>SUM(F3:F18,F19,F25)</f>
        <v>906</v>
      </c>
      <c r="G28" s="31">
        <f>SUM(G3:G18,G19,G25)</f>
        <v>570</v>
      </c>
      <c r="H28" s="32">
        <f t="shared" si="1"/>
        <v>62.913907284768214</v>
      </c>
      <c r="I28" s="31">
        <f>SUM(I3:I18,I19,I25)</f>
        <v>3484</v>
      </c>
      <c r="J28" s="31">
        <f>SUM(J3:J18,J19,J25)</f>
        <v>1704</v>
      </c>
      <c r="K28" s="32">
        <f t="shared" si="2"/>
        <v>48.90929965556831</v>
      </c>
      <c r="L28" s="31">
        <f>SUM(L3:L18,L19,L25)</f>
        <v>4943</v>
      </c>
      <c r="M28" s="31">
        <f>SUM(M3:M18,M19,M25)</f>
        <v>2540</v>
      </c>
      <c r="N28" s="32">
        <f t="shared" si="4"/>
        <v>51.385798098320855</v>
      </c>
      <c r="O28" s="31">
        <f>SUM(O3:O18,O19,O25)</f>
        <v>9</v>
      </c>
    </row>
    <row r="29" spans="2:15" ht="18.75" customHeight="1" thickBot="1">
      <c r="B29" s="34" t="s">
        <v>66</v>
      </c>
      <c r="C29" s="35">
        <f>SUM(C27:C28)</f>
        <v>1057</v>
      </c>
      <c r="D29" s="35">
        <f>SUM(D27:D28)</f>
        <v>469</v>
      </c>
      <c r="E29" s="36">
        <f t="shared" si="0"/>
        <v>44.370860927152314</v>
      </c>
      <c r="F29" s="35">
        <f>SUM(F27:F28)</f>
        <v>2056</v>
      </c>
      <c r="G29" s="35">
        <f>SUM(G27:G28)</f>
        <v>1269</v>
      </c>
      <c r="H29" s="36">
        <f t="shared" si="1"/>
        <v>61.721789883268485</v>
      </c>
      <c r="I29" s="35">
        <f>SUM(I27:I28)</f>
        <v>6617</v>
      </c>
      <c r="J29" s="35">
        <f>SUM(J27:J28)</f>
        <v>3256</v>
      </c>
      <c r="K29" s="36">
        <f t="shared" si="2"/>
        <v>49.20658908871089</v>
      </c>
      <c r="L29" s="35">
        <f>SUM(L27:L28)</f>
        <v>9730</v>
      </c>
      <c r="M29" s="35">
        <f>SUM(M27:M28)</f>
        <v>4994</v>
      </c>
      <c r="N29" s="36">
        <f t="shared" si="4"/>
        <v>51.32579650565262</v>
      </c>
      <c r="O29" s="35">
        <f>SUM(O27:O28)</f>
        <v>12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3</v>
      </c>
      <c r="D33" s="41" t="s">
        <v>68</v>
      </c>
    </row>
    <row r="34" spans="2:4" ht="18.75" customHeight="1" thickBot="1">
      <c r="B34" s="42" t="s">
        <v>9</v>
      </c>
      <c r="C34" s="43">
        <f>C33/C32*100</f>
        <v>50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9</v>
      </c>
      <c r="D36" s="41" t="s">
        <v>68</v>
      </c>
    </row>
    <row r="37" spans="2:4" ht="18.75" customHeight="1" thickBot="1">
      <c r="B37" s="42" t="s">
        <v>9</v>
      </c>
      <c r="C37" s="43">
        <f>C36/C35*100</f>
        <v>50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12</v>
      </c>
      <c r="D39" s="41" t="s">
        <v>68</v>
      </c>
    </row>
    <row r="40" spans="2:4" ht="18.75" customHeight="1" thickBot="1">
      <c r="B40" s="42" t="s">
        <v>9</v>
      </c>
      <c r="C40" s="43">
        <f>C39/C38*100</f>
        <v>50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6" sqref="L36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84</v>
      </c>
      <c r="J3" s="15">
        <v>69</v>
      </c>
      <c r="K3" s="16">
        <f>J3/I3*100</f>
        <v>82.14285714285714</v>
      </c>
      <c r="L3" s="17">
        <f>SUM(C3,F3,I3)</f>
        <v>124</v>
      </c>
      <c r="M3" s="17">
        <f>SUM(D3,G3,J3)</f>
        <v>106</v>
      </c>
      <c r="N3" s="18">
        <f>M3/L3*100</f>
        <v>85.48387096774194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22</v>
      </c>
      <c r="D4" s="11">
        <v>10</v>
      </c>
      <c r="E4" s="12">
        <f aca="true" t="shared" si="0" ref="E4:E29">D4/C4*100</f>
        <v>45.45454545454545</v>
      </c>
      <c r="F4" s="13">
        <v>27</v>
      </c>
      <c r="G4" s="13">
        <v>13</v>
      </c>
      <c r="H4" s="14">
        <f aca="true" t="shared" si="1" ref="H4:H29">G4/F4*100</f>
        <v>48.148148148148145</v>
      </c>
      <c r="I4" s="15">
        <v>84</v>
      </c>
      <c r="J4" s="15">
        <v>54</v>
      </c>
      <c r="K4" s="16">
        <f aca="true" t="shared" si="2" ref="K4:K29">J4/I4*100</f>
        <v>64.28571428571429</v>
      </c>
      <c r="L4" s="17">
        <f aca="true" t="shared" si="3" ref="L4:M24">SUM(C4,F4,I4)</f>
        <v>133</v>
      </c>
      <c r="M4" s="17">
        <f t="shared" si="3"/>
        <v>77</v>
      </c>
      <c r="N4" s="18">
        <f aca="true" t="shared" si="4" ref="N4:N29">M4/L4*100</f>
        <v>57.89473684210527</v>
      </c>
      <c r="O4" s="19">
        <f aca="true" t="shared" si="5" ref="O4:O26">IF(N4&gt;50,1,0)</f>
        <v>1</v>
      </c>
    </row>
    <row r="5" spans="1:15" ht="18.75" customHeight="1">
      <c r="A5" s="9" t="s">
        <v>21</v>
      </c>
      <c r="B5" s="10" t="s">
        <v>22</v>
      </c>
      <c r="C5" s="11">
        <v>43</v>
      </c>
      <c r="D5" s="11">
        <v>21</v>
      </c>
      <c r="E5" s="12">
        <f t="shared" si="0"/>
        <v>48.837209302325576</v>
      </c>
      <c r="F5" s="13">
        <v>68</v>
      </c>
      <c r="G5" s="13">
        <v>46</v>
      </c>
      <c r="H5" s="14">
        <f t="shared" si="1"/>
        <v>67.64705882352942</v>
      </c>
      <c r="I5" s="15">
        <v>269</v>
      </c>
      <c r="J5" s="15">
        <v>125</v>
      </c>
      <c r="K5" s="16">
        <f t="shared" si="2"/>
        <v>46.468401486988846</v>
      </c>
      <c r="L5" s="17">
        <f t="shared" si="3"/>
        <v>380</v>
      </c>
      <c r="M5" s="17">
        <f t="shared" si="3"/>
        <v>192</v>
      </c>
      <c r="N5" s="18">
        <f t="shared" si="4"/>
        <v>50.526315789473685</v>
      </c>
      <c r="O5" s="64">
        <f t="shared" si="5"/>
        <v>1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43</v>
      </c>
      <c r="G6" s="13">
        <v>26</v>
      </c>
      <c r="H6" s="14">
        <f t="shared" si="1"/>
        <v>60.46511627906976</v>
      </c>
      <c r="I6" s="15">
        <v>246</v>
      </c>
      <c r="J6" s="15">
        <v>125</v>
      </c>
      <c r="K6" s="16">
        <f t="shared" si="2"/>
        <v>50.81300813008131</v>
      </c>
      <c r="L6" s="17">
        <f t="shared" si="3"/>
        <v>310</v>
      </c>
      <c r="M6" s="17">
        <f t="shared" si="3"/>
        <v>157</v>
      </c>
      <c r="N6" s="18">
        <f t="shared" si="4"/>
        <v>50.645161290322584</v>
      </c>
      <c r="O6" s="64">
        <f t="shared" si="5"/>
        <v>1</v>
      </c>
    </row>
    <row r="7" spans="1:15" ht="18.75" customHeight="1">
      <c r="A7" s="9" t="s">
        <v>25</v>
      </c>
      <c r="B7" s="10" t="s">
        <v>26</v>
      </c>
      <c r="C7" s="11">
        <v>17</v>
      </c>
      <c r="D7" s="11">
        <v>10</v>
      </c>
      <c r="E7" s="12">
        <f t="shared" si="0"/>
        <v>58.82352941176471</v>
      </c>
      <c r="F7" s="13">
        <v>26</v>
      </c>
      <c r="G7" s="13">
        <v>19</v>
      </c>
      <c r="H7" s="14">
        <f t="shared" si="1"/>
        <v>73.07692307692307</v>
      </c>
      <c r="I7" s="15">
        <v>126</v>
      </c>
      <c r="J7" s="15">
        <v>103</v>
      </c>
      <c r="K7" s="16">
        <f t="shared" si="2"/>
        <v>81.74603174603175</v>
      </c>
      <c r="L7" s="17">
        <f t="shared" si="3"/>
        <v>169</v>
      </c>
      <c r="M7" s="17">
        <f t="shared" si="3"/>
        <v>132</v>
      </c>
      <c r="N7" s="18">
        <f t="shared" si="4"/>
        <v>78.10650887573965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61</v>
      </c>
      <c r="D8" s="11">
        <v>32</v>
      </c>
      <c r="E8" s="12">
        <f t="shared" si="0"/>
        <v>52.459016393442624</v>
      </c>
      <c r="F8" s="13">
        <v>40</v>
      </c>
      <c r="G8" s="13">
        <v>20</v>
      </c>
      <c r="H8" s="14">
        <f t="shared" si="1"/>
        <v>50</v>
      </c>
      <c r="I8" s="15">
        <v>180</v>
      </c>
      <c r="J8" s="15">
        <v>104</v>
      </c>
      <c r="K8" s="16">
        <f t="shared" si="2"/>
        <v>57.77777777777777</v>
      </c>
      <c r="L8" s="17">
        <f t="shared" si="3"/>
        <v>281</v>
      </c>
      <c r="M8" s="17">
        <f t="shared" si="3"/>
        <v>156</v>
      </c>
      <c r="N8" s="18">
        <f t="shared" si="4"/>
        <v>55.51601423487544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13</v>
      </c>
      <c r="D9" s="11">
        <v>11</v>
      </c>
      <c r="E9" s="12">
        <f t="shared" si="0"/>
        <v>84.61538461538461</v>
      </c>
      <c r="F9" s="13">
        <v>82</v>
      </c>
      <c r="G9" s="13">
        <v>71</v>
      </c>
      <c r="H9" s="14">
        <f t="shared" si="1"/>
        <v>86.58536585365853</v>
      </c>
      <c r="I9" s="15">
        <v>223</v>
      </c>
      <c r="J9" s="15">
        <v>160</v>
      </c>
      <c r="K9" s="16">
        <f t="shared" si="2"/>
        <v>71.74887892376681</v>
      </c>
      <c r="L9" s="17">
        <f t="shared" si="3"/>
        <v>318</v>
      </c>
      <c r="M9" s="17">
        <f t="shared" si="3"/>
        <v>242</v>
      </c>
      <c r="N9" s="18">
        <f t="shared" si="4"/>
        <v>76.10062893081762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66</v>
      </c>
      <c r="D10" s="11">
        <v>42</v>
      </c>
      <c r="E10" s="12">
        <f t="shared" si="0"/>
        <v>63.63636363636363</v>
      </c>
      <c r="F10" s="13">
        <v>64</v>
      </c>
      <c r="G10" s="13">
        <v>49</v>
      </c>
      <c r="H10" s="14">
        <f t="shared" si="1"/>
        <v>76.5625</v>
      </c>
      <c r="I10" s="15">
        <v>352</v>
      </c>
      <c r="J10" s="15">
        <v>162</v>
      </c>
      <c r="K10" s="16">
        <f t="shared" si="2"/>
        <v>46.02272727272727</v>
      </c>
      <c r="L10" s="17">
        <f t="shared" si="3"/>
        <v>482</v>
      </c>
      <c r="M10" s="17">
        <f t="shared" si="3"/>
        <v>253</v>
      </c>
      <c r="N10" s="18">
        <f t="shared" si="4"/>
        <v>52.4896265560166</v>
      </c>
      <c r="O10" s="19">
        <f t="shared" si="5"/>
        <v>1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22</v>
      </c>
      <c r="E11" s="12">
        <f t="shared" si="0"/>
        <v>53.65853658536586</v>
      </c>
      <c r="F11" s="13">
        <v>60</v>
      </c>
      <c r="G11" s="13">
        <v>41</v>
      </c>
      <c r="H11" s="14">
        <f t="shared" si="1"/>
        <v>68.33333333333333</v>
      </c>
      <c r="I11" s="15">
        <v>192</v>
      </c>
      <c r="J11" s="15">
        <v>100</v>
      </c>
      <c r="K11" s="16">
        <f t="shared" si="2"/>
        <v>52.083333333333336</v>
      </c>
      <c r="L11" s="17">
        <f t="shared" si="3"/>
        <v>293</v>
      </c>
      <c r="M11" s="17">
        <f t="shared" si="3"/>
        <v>163</v>
      </c>
      <c r="N11" s="18">
        <f t="shared" si="4"/>
        <v>55.631399317406135</v>
      </c>
      <c r="O11" s="19">
        <f t="shared" si="5"/>
        <v>1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10</v>
      </c>
      <c r="E12" s="12">
        <f t="shared" si="0"/>
        <v>31.25</v>
      </c>
      <c r="F12" s="13">
        <v>77</v>
      </c>
      <c r="G12" s="13">
        <v>44</v>
      </c>
      <c r="H12" s="14">
        <f t="shared" si="1"/>
        <v>57.14285714285714</v>
      </c>
      <c r="I12" s="15">
        <v>378</v>
      </c>
      <c r="J12" s="15">
        <v>179</v>
      </c>
      <c r="K12" s="16">
        <f t="shared" si="2"/>
        <v>47.354497354497354</v>
      </c>
      <c r="L12" s="17">
        <f t="shared" si="3"/>
        <v>487</v>
      </c>
      <c r="M12" s="17">
        <f t="shared" si="3"/>
        <v>233</v>
      </c>
      <c r="N12" s="18">
        <f t="shared" si="4"/>
        <v>47.84394250513347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34</v>
      </c>
      <c r="D13" s="11">
        <v>9</v>
      </c>
      <c r="E13" s="12">
        <f t="shared" si="0"/>
        <v>26.47058823529412</v>
      </c>
      <c r="F13" s="13">
        <v>44</v>
      </c>
      <c r="G13" s="13">
        <v>28</v>
      </c>
      <c r="H13" s="14">
        <f t="shared" si="1"/>
        <v>63.63636363636363</v>
      </c>
      <c r="I13" s="15">
        <v>142</v>
      </c>
      <c r="J13" s="15">
        <v>44</v>
      </c>
      <c r="K13" s="16">
        <f t="shared" si="2"/>
        <v>30.985915492957744</v>
      </c>
      <c r="L13" s="17">
        <f t="shared" si="3"/>
        <v>220</v>
      </c>
      <c r="M13" s="17">
        <f t="shared" si="3"/>
        <v>81</v>
      </c>
      <c r="N13" s="18">
        <f t="shared" si="4"/>
        <v>36.81818181818181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10</v>
      </c>
      <c r="E14" s="12">
        <f t="shared" si="0"/>
        <v>62.5</v>
      </c>
      <c r="F14" s="13">
        <v>7</v>
      </c>
      <c r="G14" s="13">
        <v>4</v>
      </c>
      <c r="H14" s="14">
        <f t="shared" si="1"/>
        <v>57.14285714285714</v>
      </c>
      <c r="I14" s="15">
        <v>104</v>
      </c>
      <c r="J14" s="15">
        <v>57</v>
      </c>
      <c r="K14" s="16">
        <f t="shared" si="2"/>
        <v>54.807692307692314</v>
      </c>
      <c r="L14" s="17">
        <f t="shared" si="3"/>
        <v>127</v>
      </c>
      <c r="M14" s="17">
        <f t="shared" si="3"/>
        <v>71</v>
      </c>
      <c r="N14" s="18">
        <f t="shared" si="4"/>
        <v>55.90551181102362</v>
      </c>
      <c r="O14" s="19">
        <f t="shared" si="5"/>
        <v>1</v>
      </c>
    </row>
    <row r="15" spans="1:15" ht="18.75" customHeight="1">
      <c r="A15" s="9" t="s">
        <v>41</v>
      </c>
      <c r="B15" s="10" t="s">
        <v>42</v>
      </c>
      <c r="C15" s="11">
        <v>13</v>
      </c>
      <c r="D15" s="11">
        <v>7</v>
      </c>
      <c r="E15" s="12">
        <f t="shared" si="0"/>
        <v>53.84615384615385</v>
      </c>
      <c r="F15" s="13">
        <v>37</v>
      </c>
      <c r="G15" s="13">
        <v>26</v>
      </c>
      <c r="H15" s="14">
        <f t="shared" si="1"/>
        <v>70.27027027027027</v>
      </c>
      <c r="I15" s="15">
        <v>173</v>
      </c>
      <c r="J15" s="15">
        <v>110</v>
      </c>
      <c r="K15" s="16">
        <f t="shared" si="2"/>
        <v>63.58381502890174</v>
      </c>
      <c r="L15" s="17">
        <f t="shared" si="3"/>
        <v>223</v>
      </c>
      <c r="M15" s="17">
        <f t="shared" si="3"/>
        <v>143</v>
      </c>
      <c r="N15" s="18">
        <f t="shared" si="4"/>
        <v>64.12556053811659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52</v>
      </c>
      <c r="D16" s="11">
        <v>14</v>
      </c>
      <c r="E16" s="12">
        <f t="shared" si="0"/>
        <v>26.923076923076923</v>
      </c>
      <c r="F16" s="13">
        <v>145</v>
      </c>
      <c r="G16" s="13">
        <v>84</v>
      </c>
      <c r="H16" s="14">
        <f t="shared" si="1"/>
        <v>57.931034482758626</v>
      </c>
      <c r="I16" s="15">
        <v>372</v>
      </c>
      <c r="J16" s="15">
        <v>132</v>
      </c>
      <c r="K16" s="16">
        <f t="shared" si="2"/>
        <v>35.483870967741936</v>
      </c>
      <c r="L16" s="17">
        <f t="shared" si="3"/>
        <v>569</v>
      </c>
      <c r="M16" s="17">
        <f t="shared" si="3"/>
        <v>230</v>
      </c>
      <c r="N16" s="18">
        <f t="shared" si="4"/>
        <v>40.421792618629176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16</v>
      </c>
      <c r="E17" s="12">
        <f t="shared" si="0"/>
        <v>53.333333333333336</v>
      </c>
      <c r="F17" s="13">
        <v>13</v>
      </c>
      <c r="G17" s="13">
        <v>9</v>
      </c>
      <c r="H17" s="14">
        <f t="shared" si="1"/>
        <v>69.23076923076923</v>
      </c>
      <c r="I17" s="15">
        <v>67</v>
      </c>
      <c r="J17" s="15">
        <v>25</v>
      </c>
      <c r="K17" s="16">
        <f t="shared" si="2"/>
        <v>37.3134328358209</v>
      </c>
      <c r="L17" s="17">
        <f t="shared" si="3"/>
        <v>110</v>
      </c>
      <c r="M17" s="17">
        <f t="shared" si="3"/>
        <v>50</v>
      </c>
      <c r="N17" s="18">
        <f t="shared" si="4"/>
        <v>45.45454545454545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10</v>
      </c>
      <c r="E18" s="12">
        <f t="shared" si="0"/>
        <v>66.66666666666666</v>
      </c>
      <c r="F18" s="13">
        <v>28</v>
      </c>
      <c r="G18" s="13">
        <v>20</v>
      </c>
      <c r="H18" s="14">
        <f t="shared" si="1"/>
        <v>71.42857142857143</v>
      </c>
      <c r="I18" s="15">
        <v>101</v>
      </c>
      <c r="J18" s="15">
        <v>36</v>
      </c>
      <c r="K18" s="16">
        <f t="shared" si="2"/>
        <v>35.64356435643564</v>
      </c>
      <c r="L18" s="17">
        <f t="shared" si="3"/>
        <v>144</v>
      </c>
      <c r="M18" s="17">
        <f t="shared" si="3"/>
        <v>66</v>
      </c>
      <c r="N18" s="18">
        <f t="shared" si="4"/>
        <v>45.83333333333333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12</v>
      </c>
      <c r="E19" s="12">
        <f t="shared" si="0"/>
        <v>40</v>
      </c>
      <c r="F19" s="13">
        <v>74</v>
      </c>
      <c r="G19" s="13">
        <v>38</v>
      </c>
      <c r="H19" s="14">
        <f t="shared" si="1"/>
        <v>51.35135135135135</v>
      </c>
      <c r="I19" s="15">
        <v>243</v>
      </c>
      <c r="J19" s="15">
        <v>94</v>
      </c>
      <c r="K19" s="16">
        <f t="shared" si="2"/>
        <v>38.68312757201646</v>
      </c>
      <c r="L19" s="17">
        <f t="shared" si="3"/>
        <v>347</v>
      </c>
      <c r="M19" s="17">
        <f t="shared" si="3"/>
        <v>144</v>
      </c>
      <c r="N19" s="18">
        <f t="shared" si="4"/>
        <v>41.4985590778098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73</v>
      </c>
      <c r="D20" s="11">
        <v>17</v>
      </c>
      <c r="E20" s="12">
        <f t="shared" si="0"/>
        <v>23.28767123287671</v>
      </c>
      <c r="F20" s="13">
        <v>176</v>
      </c>
      <c r="G20" s="13">
        <v>92</v>
      </c>
      <c r="H20" s="14">
        <f t="shared" si="1"/>
        <v>52.27272727272727</v>
      </c>
      <c r="I20" s="15">
        <v>416</v>
      </c>
      <c r="J20" s="15">
        <v>186</v>
      </c>
      <c r="K20" s="16">
        <f t="shared" si="2"/>
        <v>44.71153846153847</v>
      </c>
      <c r="L20" s="17">
        <f t="shared" si="3"/>
        <v>665</v>
      </c>
      <c r="M20" s="17">
        <f t="shared" si="3"/>
        <v>295</v>
      </c>
      <c r="N20" s="18">
        <f t="shared" si="4"/>
        <v>44.3609022556391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98</v>
      </c>
      <c r="D21" s="11">
        <v>37</v>
      </c>
      <c r="E21" s="12">
        <f t="shared" si="0"/>
        <v>37.755102040816325</v>
      </c>
      <c r="F21" s="13">
        <v>280</v>
      </c>
      <c r="G21" s="13">
        <v>176</v>
      </c>
      <c r="H21" s="14">
        <f t="shared" si="1"/>
        <v>62.857142857142854</v>
      </c>
      <c r="I21" s="15">
        <v>720</v>
      </c>
      <c r="J21" s="15">
        <v>361</v>
      </c>
      <c r="K21" s="16">
        <f t="shared" si="2"/>
        <v>50.138888888888886</v>
      </c>
      <c r="L21" s="17">
        <f t="shared" si="3"/>
        <v>1098</v>
      </c>
      <c r="M21" s="17">
        <f t="shared" si="3"/>
        <v>574</v>
      </c>
      <c r="N21" s="18">
        <f t="shared" si="4"/>
        <v>52.27686703096539</v>
      </c>
      <c r="O21" s="19">
        <f t="shared" si="5"/>
        <v>1</v>
      </c>
    </row>
    <row r="22" spans="1:15" ht="18.75" customHeight="1">
      <c r="A22" s="21" t="s">
        <v>55</v>
      </c>
      <c r="B22" s="22" t="s">
        <v>56</v>
      </c>
      <c r="C22" s="11">
        <v>57</v>
      </c>
      <c r="D22" s="11">
        <v>11</v>
      </c>
      <c r="E22" s="12">
        <f t="shared" si="0"/>
        <v>19.298245614035086</v>
      </c>
      <c r="F22" s="13">
        <v>156</v>
      </c>
      <c r="G22" s="13">
        <v>82</v>
      </c>
      <c r="H22" s="14">
        <f t="shared" si="1"/>
        <v>52.56410256410257</v>
      </c>
      <c r="I22" s="15">
        <v>427</v>
      </c>
      <c r="J22" s="15">
        <v>168</v>
      </c>
      <c r="K22" s="16">
        <f t="shared" si="2"/>
        <v>39.34426229508197</v>
      </c>
      <c r="L22" s="17">
        <f t="shared" si="3"/>
        <v>640</v>
      </c>
      <c r="M22" s="17">
        <f t="shared" si="3"/>
        <v>261</v>
      </c>
      <c r="N22" s="18">
        <f t="shared" si="4"/>
        <v>40.78125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125</v>
      </c>
      <c r="D23" s="11">
        <v>10</v>
      </c>
      <c r="E23" s="45">
        <f t="shared" si="0"/>
        <v>8</v>
      </c>
      <c r="F23" s="13">
        <v>165</v>
      </c>
      <c r="G23" s="13">
        <v>43</v>
      </c>
      <c r="H23" s="45">
        <f t="shared" si="1"/>
        <v>26.060606060606062</v>
      </c>
      <c r="I23" s="15">
        <v>576</v>
      </c>
      <c r="J23" s="15">
        <v>71</v>
      </c>
      <c r="K23" s="45">
        <f t="shared" si="2"/>
        <v>12.32638888888889</v>
      </c>
      <c r="L23" s="17">
        <f t="shared" si="3"/>
        <v>866</v>
      </c>
      <c r="M23" s="17">
        <f t="shared" si="3"/>
        <v>124</v>
      </c>
      <c r="N23" s="45">
        <f t="shared" si="4"/>
        <v>14.318706697459586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34</v>
      </c>
      <c r="D24" s="25">
        <v>17</v>
      </c>
      <c r="E24" s="12">
        <f t="shared" si="0"/>
        <v>50</v>
      </c>
      <c r="F24" s="13">
        <v>147</v>
      </c>
      <c r="G24" s="13">
        <v>96</v>
      </c>
      <c r="H24" s="14">
        <f t="shared" si="1"/>
        <v>65.3061224489796</v>
      </c>
      <c r="I24" s="15">
        <v>390</v>
      </c>
      <c r="J24" s="15">
        <v>193</v>
      </c>
      <c r="K24" s="16">
        <f t="shared" si="2"/>
        <v>49.48717948717949</v>
      </c>
      <c r="L24" s="17">
        <f t="shared" si="3"/>
        <v>571</v>
      </c>
      <c r="M24" s="17">
        <f t="shared" si="3"/>
        <v>306</v>
      </c>
      <c r="N24" s="18">
        <f t="shared" si="4"/>
        <v>53.59019264448336</v>
      </c>
      <c r="O24" s="19">
        <f t="shared" si="5"/>
        <v>1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51</v>
      </c>
      <c r="G25" s="13">
        <v>20</v>
      </c>
      <c r="H25" s="14">
        <f t="shared" si="1"/>
        <v>39.21568627450981</v>
      </c>
      <c r="I25" s="15">
        <v>142</v>
      </c>
      <c r="J25" s="15">
        <v>50</v>
      </c>
      <c r="K25" s="16">
        <f t="shared" si="2"/>
        <v>35.2112676056338</v>
      </c>
      <c r="L25" s="17">
        <f>SUM(C25,F25,I25)</f>
        <v>215</v>
      </c>
      <c r="M25" s="17">
        <f>SUM(D25,G25,J25)</f>
        <v>74</v>
      </c>
      <c r="N25" s="18">
        <f t="shared" si="4"/>
        <v>34.418604651162795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117</v>
      </c>
      <c r="D26" s="11">
        <v>113</v>
      </c>
      <c r="E26" s="12">
        <f t="shared" si="0"/>
        <v>96.58119658119658</v>
      </c>
      <c r="F26" s="13">
        <v>225</v>
      </c>
      <c r="G26" s="13">
        <v>218</v>
      </c>
      <c r="H26" s="14">
        <f t="shared" si="1"/>
        <v>96.88888888888889</v>
      </c>
      <c r="I26" s="15">
        <v>605</v>
      </c>
      <c r="J26" s="15">
        <v>589</v>
      </c>
      <c r="K26" s="16">
        <f t="shared" si="2"/>
        <v>97.35537190082646</v>
      </c>
      <c r="L26" s="17">
        <f>SUM(C26,F26,I26)</f>
        <v>947</v>
      </c>
      <c r="M26" s="17">
        <f>SUM(D26,G26,J26)</f>
        <v>920</v>
      </c>
      <c r="N26" s="18">
        <f t="shared" si="4"/>
        <v>97.14889123548046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504</v>
      </c>
      <c r="D27" s="29">
        <f>SUM(D20:D24,D26)</f>
        <v>205</v>
      </c>
      <c r="E27" s="30">
        <f t="shared" si="0"/>
        <v>40.67460317460318</v>
      </c>
      <c r="F27" s="31">
        <f>SUM(F20:F24,F26)</f>
        <v>1149</v>
      </c>
      <c r="G27" s="31">
        <f>SUM(G20:G24,G26)</f>
        <v>707</v>
      </c>
      <c r="H27" s="32">
        <f t="shared" si="1"/>
        <v>61.53176675369887</v>
      </c>
      <c r="I27" s="31">
        <f>SUM(I20:I24,I26)</f>
        <v>3134</v>
      </c>
      <c r="J27" s="31">
        <f>SUM(J20:J24,J26)</f>
        <v>1568</v>
      </c>
      <c r="K27" s="32">
        <f t="shared" si="2"/>
        <v>50.031908104658584</v>
      </c>
      <c r="L27" s="31">
        <f>SUM(L20:L24,L26)</f>
        <v>4787</v>
      </c>
      <c r="M27" s="31">
        <f>SUM(M20:M24,M26)</f>
        <v>2480</v>
      </c>
      <c r="N27" s="32">
        <f t="shared" si="4"/>
        <v>51.806977229997905</v>
      </c>
      <c r="O27" s="31">
        <f>SUM(O20:O24,O26)</f>
        <v>3</v>
      </c>
    </row>
    <row r="28" spans="2:15" ht="18.75" customHeight="1">
      <c r="B28" s="33" t="s">
        <v>65</v>
      </c>
      <c r="C28" s="31">
        <f>SUM(C3:C18,C19,C25)</f>
        <v>552</v>
      </c>
      <c r="D28" s="31">
        <f>SUM(D3:D18,D19,D25)</f>
        <v>268</v>
      </c>
      <c r="E28" s="32">
        <f t="shared" si="0"/>
        <v>48.55072463768116</v>
      </c>
      <c r="F28" s="31">
        <f>SUM(F3:F18,F19,F25)</f>
        <v>902</v>
      </c>
      <c r="G28" s="31">
        <f>SUM(G3:G18,G19,G25)</f>
        <v>573</v>
      </c>
      <c r="H28" s="32">
        <f t="shared" si="1"/>
        <v>63.52549889135255</v>
      </c>
      <c r="I28" s="31">
        <f>SUM(I3:I18,I19,I25)</f>
        <v>3478</v>
      </c>
      <c r="J28" s="31">
        <f>SUM(J3:J18,J19,J25)</f>
        <v>1729</v>
      </c>
      <c r="K28" s="32">
        <f t="shared" si="2"/>
        <v>49.71247843588269</v>
      </c>
      <c r="L28" s="31">
        <f>SUM(L3:L18,L19,L25)</f>
        <v>4932</v>
      </c>
      <c r="M28" s="31">
        <f>SUM(M3:M18,M19,M25)</f>
        <v>2570</v>
      </c>
      <c r="N28" s="32">
        <f t="shared" si="4"/>
        <v>52.10867802108679</v>
      </c>
      <c r="O28" s="31">
        <f>SUM(O3:O18,O19,O25)</f>
        <v>11</v>
      </c>
    </row>
    <row r="29" spans="2:15" ht="18.75" customHeight="1" thickBot="1">
      <c r="B29" s="34" t="s">
        <v>66</v>
      </c>
      <c r="C29" s="35">
        <f>SUM(C27:C28)</f>
        <v>1056</v>
      </c>
      <c r="D29" s="35">
        <f>SUM(D27:D28)</f>
        <v>473</v>
      </c>
      <c r="E29" s="36">
        <f t="shared" si="0"/>
        <v>44.79166666666667</v>
      </c>
      <c r="F29" s="35">
        <f>SUM(F27:F28)</f>
        <v>2051</v>
      </c>
      <c r="G29" s="35">
        <f>SUM(G27:G28)</f>
        <v>1280</v>
      </c>
      <c r="H29" s="36">
        <f t="shared" si="1"/>
        <v>62.40858117991224</v>
      </c>
      <c r="I29" s="35">
        <f>SUM(I27:I28)</f>
        <v>6612</v>
      </c>
      <c r="J29" s="35">
        <f>SUM(J27:J28)</f>
        <v>3297</v>
      </c>
      <c r="K29" s="36">
        <f t="shared" si="2"/>
        <v>49.863883847549914</v>
      </c>
      <c r="L29" s="35">
        <f>SUM(L27:L28)</f>
        <v>9719</v>
      </c>
      <c r="M29" s="35">
        <f>SUM(M27:M28)</f>
        <v>5050</v>
      </c>
      <c r="N29" s="36">
        <f t="shared" si="4"/>
        <v>51.9600781973454</v>
      </c>
      <c r="O29" s="35">
        <f>SUM(O27:O28)</f>
        <v>14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3</v>
      </c>
      <c r="D33" s="41" t="s">
        <v>68</v>
      </c>
    </row>
    <row r="34" spans="2:4" ht="18.75" customHeight="1" thickBot="1">
      <c r="B34" s="42" t="s">
        <v>9</v>
      </c>
      <c r="C34" s="43">
        <f>C33/C32*100</f>
        <v>50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11</v>
      </c>
      <c r="D36" s="41" t="s">
        <v>68</v>
      </c>
    </row>
    <row r="37" spans="2:4" ht="18.75" customHeight="1" thickBot="1">
      <c r="B37" s="42" t="s">
        <v>9</v>
      </c>
      <c r="C37" s="43">
        <f>C36/C35*100</f>
        <v>61.111111111111114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14</v>
      </c>
      <c r="D39" s="41" t="s">
        <v>68</v>
      </c>
    </row>
    <row r="40" spans="2:4" ht="18.75" customHeight="1" thickBot="1">
      <c r="B40" s="42" t="s">
        <v>9</v>
      </c>
      <c r="C40" s="43">
        <f>C39/C38*100</f>
        <v>58.333333333333336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5" sqref="B85"/>
    </sheetView>
  </sheetViews>
  <sheetFormatPr defaultColWidth="9.140625" defaultRowHeight="15"/>
  <cols>
    <col min="2" max="2" width="48.140625" style="0" customWidth="1"/>
    <col min="3" max="3" width="8.421875" style="0" customWidth="1"/>
    <col min="10" max="10" width="8.8515625" style="0" customWidth="1"/>
  </cols>
  <sheetData>
    <row r="1" spans="1:14" ht="15" thickBot="1">
      <c r="A1" s="1" t="s">
        <v>0</v>
      </c>
      <c r="C1" s="54">
        <v>20729</v>
      </c>
      <c r="D1" s="54">
        <v>20760</v>
      </c>
      <c r="E1" s="54">
        <v>20790</v>
      </c>
      <c r="F1" s="54">
        <v>20821</v>
      </c>
      <c r="G1" s="54">
        <v>20852</v>
      </c>
      <c r="H1" s="54">
        <v>20880</v>
      </c>
      <c r="I1" s="54">
        <v>20911</v>
      </c>
      <c r="J1" s="54">
        <v>20941</v>
      </c>
      <c r="K1" s="54">
        <v>20972</v>
      </c>
      <c r="L1" s="54">
        <v>21002</v>
      </c>
      <c r="M1" s="54">
        <v>21033</v>
      </c>
      <c r="N1" s="54">
        <v>21064</v>
      </c>
    </row>
    <row r="2" spans="1:13" ht="28.5">
      <c r="A2" s="2" t="s">
        <v>5</v>
      </c>
      <c r="B2" s="46" t="s">
        <v>6</v>
      </c>
      <c r="C2" s="50" t="s">
        <v>9</v>
      </c>
      <c r="D2" s="50" t="s">
        <v>9</v>
      </c>
      <c r="E2" s="50" t="s">
        <v>9</v>
      </c>
      <c r="F2" s="50" t="s">
        <v>9</v>
      </c>
      <c r="G2" s="50" t="s">
        <v>9</v>
      </c>
      <c r="H2" s="50" t="s">
        <v>9</v>
      </c>
      <c r="I2" s="50" t="s">
        <v>9</v>
      </c>
      <c r="J2" s="50" t="s">
        <v>9</v>
      </c>
      <c r="K2" s="50" t="s">
        <v>9</v>
      </c>
      <c r="L2" s="50" t="s">
        <v>9</v>
      </c>
      <c r="M2" s="50" t="s">
        <v>9</v>
      </c>
    </row>
    <row r="3" spans="1:14" ht="14.25">
      <c r="A3" s="9" t="s">
        <v>17</v>
      </c>
      <c r="B3" s="47" t="s">
        <v>18</v>
      </c>
      <c r="C3" s="51">
        <f>'1056'!N3</f>
        <v>23.300970873786408</v>
      </c>
      <c r="D3" s="51">
        <f>'1156'!N3</f>
        <v>66.01941747572816</v>
      </c>
      <c r="E3" s="55">
        <f>'1256'!N3</f>
        <v>80.58252427184466</v>
      </c>
      <c r="F3" s="51">
        <f>'0157'!N3</f>
        <v>90.19607843137256</v>
      </c>
      <c r="G3" s="51">
        <f>'0257'!N3</f>
        <v>84.67741935483872</v>
      </c>
      <c r="H3" s="51">
        <f>'0357'!N3</f>
        <v>85.48387096774194</v>
      </c>
      <c r="I3" s="51">
        <f>'0457'!N3</f>
        <v>84.8</v>
      </c>
      <c r="J3" s="51">
        <f>'0557'!N3</f>
        <v>85.6</v>
      </c>
      <c r="K3" s="51">
        <f>'0657'!N3</f>
        <v>85.6</v>
      </c>
      <c r="L3" s="51">
        <f>'0757'!N3</f>
        <v>85.48387096774194</v>
      </c>
      <c r="M3" s="51">
        <f>'0857'!N3</f>
        <v>85.48387096774194</v>
      </c>
      <c r="N3" t="s">
        <v>79</v>
      </c>
    </row>
    <row r="4" spans="1:14" ht="14.25">
      <c r="A4" s="9" t="s">
        <v>19</v>
      </c>
      <c r="B4" s="47" t="s">
        <v>20</v>
      </c>
      <c r="C4" s="51">
        <f>'1056'!N4</f>
        <v>12.698412698412698</v>
      </c>
      <c r="D4" s="51">
        <f>'1156'!N4</f>
        <v>30.952380952380953</v>
      </c>
      <c r="E4" s="55">
        <f>'1256'!N4</f>
        <v>36.507936507936506</v>
      </c>
      <c r="F4" s="51">
        <f>'0157'!N4</f>
        <v>42.857142857142854</v>
      </c>
      <c r="G4" s="51">
        <f>'0257'!N4</f>
        <v>45.83333333333333</v>
      </c>
      <c r="H4" s="51">
        <f>'0357'!N4</f>
        <v>47.22222222222222</v>
      </c>
      <c r="I4" s="51">
        <f>'0457'!N4</f>
        <v>47.91666666666667</v>
      </c>
      <c r="J4" s="51">
        <f>'0557'!N4</f>
        <v>51.09489051094891</v>
      </c>
      <c r="K4" s="51">
        <f>'0657'!N4</f>
        <v>53.67647058823529</v>
      </c>
      <c r="L4" s="51">
        <f>'0757'!N4</f>
        <v>56.390977443609025</v>
      </c>
      <c r="M4" s="51">
        <f>'0857'!N4</f>
        <v>57.89473684210527</v>
      </c>
      <c r="N4" t="s">
        <v>79</v>
      </c>
    </row>
    <row r="5" spans="1:14" ht="14.25">
      <c r="A5" s="9" t="s">
        <v>21</v>
      </c>
      <c r="B5" s="47" t="s">
        <v>22</v>
      </c>
      <c r="C5" s="51">
        <f>'1056'!N5</f>
        <v>18.06282722513089</v>
      </c>
      <c r="D5" s="51">
        <f>'1156'!N5</f>
        <v>34.29319371727749</v>
      </c>
      <c r="E5" s="55">
        <f>'1256'!N5</f>
        <v>39.79057591623037</v>
      </c>
      <c r="F5" s="51">
        <f>'0157'!N5</f>
        <v>43.569553805774284</v>
      </c>
      <c r="G5" s="51">
        <f>'0257'!N5</f>
        <v>44.61942257217848</v>
      </c>
      <c r="H5" s="51">
        <f>'0357'!N5</f>
        <v>46.03174603174603</v>
      </c>
      <c r="I5" s="51">
        <f>'0457'!N5</f>
        <v>47.08994708994709</v>
      </c>
      <c r="J5" s="51">
        <f>'0557'!N5</f>
        <v>48.69791666666667</v>
      </c>
      <c r="K5" s="51">
        <f>'0657'!N5</f>
        <v>49.21465968586388</v>
      </c>
      <c r="L5" s="51">
        <f>'0757'!N5</f>
        <v>49.47643979057592</v>
      </c>
      <c r="M5" s="51">
        <f>'0857'!N5</f>
        <v>50.526315789473685</v>
      </c>
      <c r="N5" t="s">
        <v>79</v>
      </c>
    </row>
    <row r="6" spans="1:14" ht="14.25">
      <c r="A6" s="9" t="s">
        <v>23</v>
      </c>
      <c r="B6" s="47" t="s">
        <v>24</v>
      </c>
      <c r="C6" s="51">
        <f>'1056'!N6</f>
        <v>26.984126984126984</v>
      </c>
      <c r="D6" s="51">
        <f>'1156'!N6</f>
        <v>37.46031746031746</v>
      </c>
      <c r="E6" s="55">
        <f>'1256'!N6</f>
        <v>39.682539682539684</v>
      </c>
      <c r="F6" s="51">
        <f>'0157'!N6</f>
        <v>42.08860759493671</v>
      </c>
      <c r="G6" s="51">
        <f>'0257'!N6</f>
        <v>45.07936507936508</v>
      </c>
      <c r="H6" s="51">
        <f>'0357'!N6</f>
        <v>46.34920634920635</v>
      </c>
      <c r="I6" s="51">
        <f>'0457'!N6</f>
        <v>46.496815286624205</v>
      </c>
      <c r="J6" s="51">
        <f>'0557'!N6</f>
        <v>47.284345047923324</v>
      </c>
      <c r="K6" s="51">
        <f>'0657'!N6</f>
        <v>48.242811501597444</v>
      </c>
      <c r="L6" s="51">
        <f>'0757'!N6</f>
        <v>49.67948717948718</v>
      </c>
      <c r="M6" s="51">
        <f>'0857'!N6</f>
        <v>50.645161290322584</v>
      </c>
      <c r="N6" t="s">
        <v>79</v>
      </c>
    </row>
    <row r="7" spans="1:14" ht="14.25">
      <c r="A7" s="9" t="s">
        <v>25</v>
      </c>
      <c r="B7" s="47" t="s">
        <v>26</v>
      </c>
      <c r="C7" s="51">
        <f>'1056'!N7</f>
        <v>33.12883435582822</v>
      </c>
      <c r="D7" s="51">
        <f>'1156'!N7</f>
        <v>49.693251533742334</v>
      </c>
      <c r="E7" s="55">
        <f>'1256'!N7</f>
        <v>53.987730061349694</v>
      </c>
      <c r="F7" s="51">
        <f>'0157'!N7</f>
        <v>60.24844720496895</v>
      </c>
      <c r="G7" s="51">
        <f>'0257'!N7</f>
        <v>63.580246913580254</v>
      </c>
      <c r="H7" s="51">
        <f>'0357'!N7</f>
        <v>67.64705882352942</v>
      </c>
      <c r="I7" s="51">
        <f>'0457'!N7</f>
        <v>68.82352941176471</v>
      </c>
      <c r="J7" s="51">
        <f>'0557'!N7</f>
        <v>70</v>
      </c>
      <c r="K7" s="51">
        <f>'0657'!N7</f>
        <v>74.25149700598801</v>
      </c>
      <c r="L7" s="51">
        <f>'0757'!N7</f>
        <v>77.51479289940828</v>
      </c>
      <c r="M7" s="51">
        <f>'0857'!N7</f>
        <v>78.10650887573965</v>
      </c>
      <c r="N7" t="s">
        <v>79</v>
      </c>
    </row>
    <row r="8" spans="1:14" ht="14.25">
      <c r="A8" s="9" t="s">
        <v>27</v>
      </c>
      <c r="B8" s="47" t="s">
        <v>28</v>
      </c>
      <c r="C8" s="51">
        <f>'1056'!N8</f>
        <v>28.01418439716312</v>
      </c>
      <c r="D8" s="51">
        <f>'1156'!N8</f>
        <v>41.13475177304964</v>
      </c>
      <c r="E8" s="55">
        <f>'1256'!N8</f>
        <v>45.39007092198582</v>
      </c>
      <c r="F8" s="51">
        <f>'0157'!N8</f>
        <v>48.25174825174825</v>
      </c>
      <c r="G8" s="51">
        <f>'0257'!N8</f>
        <v>51.578947368421055</v>
      </c>
      <c r="H8" s="51">
        <f>'0357'!N8</f>
        <v>51.92982456140351</v>
      </c>
      <c r="I8" s="51">
        <f>'0457'!N8</f>
        <v>52.28070175438596</v>
      </c>
      <c r="J8" s="51">
        <f>'0557'!N8</f>
        <v>53.90070921985816</v>
      </c>
      <c r="K8" s="51">
        <f>'0657'!N8</f>
        <v>54.804270462633454</v>
      </c>
      <c r="L8" s="51">
        <f>'0757'!N8</f>
        <v>55.51601423487544</v>
      </c>
      <c r="M8" s="51">
        <f>'0857'!N8</f>
        <v>55.51601423487544</v>
      </c>
      <c r="N8" t="s">
        <v>79</v>
      </c>
    </row>
    <row r="9" spans="1:14" ht="14.25">
      <c r="A9" s="9" t="s">
        <v>29</v>
      </c>
      <c r="B9" s="47" t="s">
        <v>30</v>
      </c>
      <c r="C9" s="51">
        <f>'1056'!N9</f>
        <v>17.857142857142858</v>
      </c>
      <c r="D9" s="51">
        <f>'1156'!N9</f>
        <v>41.785714285714285</v>
      </c>
      <c r="E9" s="55">
        <f>'1256'!N9</f>
        <v>59.285714285714285</v>
      </c>
      <c r="F9" s="51">
        <f>'0157'!N9</f>
        <v>67.74193548387096</v>
      </c>
      <c r="G9" s="51">
        <f>'0257'!N9</f>
        <v>69.17562724014337</v>
      </c>
      <c r="H9" s="51">
        <f>'0357'!N9</f>
        <v>69.89247311827957</v>
      </c>
      <c r="I9" s="51">
        <f>'0457'!N9</f>
        <v>72.98136645962732</v>
      </c>
      <c r="J9" s="51">
        <f>'0557'!N9</f>
        <v>72.98136645962732</v>
      </c>
      <c r="K9" s="51">
        <f>'0657'!N9</f>
        <v>74.6875</v>
      </c>
      <c r="L9" s="51">
        <f>'0757'!N9</f>
        <v>74.92163009404389</v>
      </c>
      <c r="M9" s="51">
        <f>'0857'!N9</f>
        <v>76.10062893081762</v>
      </c>
      <c r="N9" t="s">
        <v>79</v>
      </c>
    </row>
    <row r="10" spans="1:14" ht="14.25">
      <c r="A10" s="9" t="s">
        <v>31</v>
      </c>
      <c r="B10" s="47" t="s">
        <v>32</v>
      </c>
      <c r="C10" s="51">
        <f>'1056'!N10</f>
        <v>11.428571428571429</v>
      </c>
      <c r="D10" s="51">
        <f>'1156'!N10</f>
        <v>22.244897959183675</v>
      </c>
      <c r="E10" s="55">
        <f>'1256'!N10</f>
        <v>29.795918367346943</v>
      </c>
      <c r="F10" s="51">
        <f>'0157'!N10</f>
        <v>34.08163265306122</v>
      </c>
      <c r="G10" s="51">
        <f>'0257'!N10</f>
        <v>38.144329896907216</v>
      </c>
      <c r="H10" s="51">
        <f>'0357'!N10</f>
        <v>40.909090909090914</v>
      </c>
      <c r="I10" s="51">
        <f>'0457'!N10</f>
        <v>42.2360248447205</v>
      </c>
      <c r="J10" s="51">
        <f>'0557'!N10</f>
        <v>43.42379958246347</v>
      </c>
      <c r="K10" s="51">
        <f>'0657'!N10</f>
        <v>51.1340206185567</v>
      </c>
      <c r="L10" s="51">
        <f>'0757'!N10</f>
        <v>51.652892561983464</v>
      </c>
      <c r="M10" s="51">
        <f>'0857'!N10</f>
        <v>52.4896265560166</v>
      </c>
      <c r="N10" t="s">
        <v>79</v>
      </c>
    </row>
    <row r="11" spans="1:14" ht="14.25">
      <c r="A11" s="9" t="s">
        <v>33</v>
      </c>
      <c r="B11" s="47" t="s">
        <v>34</v>
      </c>
      <c r="C11" s="51">
        <f>'1056'!N11</f>
        <v>22.602739726027394</v>
      </c>
      <c r="D11" s="51">
        <f>'1156'!N11</f>
        <v>41.43835616438356</v>
      </c>
      <c r="E11" s="55">
        <f>'1256'!N11</f>
        <v>46.23287671232877</v>
      </c>
      <c r="F11" s="51">
        <f>'0157'!N11</f>
        <v>47.26027397260274</v>
      </c>
      <c r="G11" s="51">
        <f>'0257'!N11</f>
        <v>48.28767123287671</v>
      </c>
      <c r="H11" s="51">
        <f>'0357'!N11</f>
        <v>48.45360824742268</v>
      </c>
      <c r="I11" s="51">
        <f>'0457'!N11</f>
        <v>48.45360824742268</v>
      </c>
      <c r="J11" s="51">
        <f>'0557'!N11</f>
        <v>51.48514851485149</v>
      </c>
      <c r="K11" s="51">
        <f>'0657'!N11</f>
        <v>51.80327868852459</v>
      </c>
      <c r="L11" s="51">
        <f>'0757'!N11</f>
        <v>54.94880546075085</v>
      </c>
      <c r="M11" s="51">
        <f>'0857'!N11</f>
        <v>55.631399317406135</v>
      </c>
      <c r="N11" t="s">
        <v>79</v>
      </c>
    </row>
    <row r="12" spans="1:14" ht="14.25">
      <c r="A12" s="9" t="s">
        <v>35</v>
      </c>
      <c r="B12" s="47" t="s">
        <v>36</v>
      </c>
      <c r="C12" s="51">
        <f>'1056'!N12</f>
        <v>22.33606557377049</v>
      </c>
      <c r="D12" s="51">
        <f>'1156'!N12</f>
        <v>31.967213114754102</v>
      </c>
      <c r="E12" s="55">
        <f>'1256'!N12</f>
        <v>36.27049180327869</v>
      </c>
      <c r="F12" s="51">
        <f>'0157'!N12</f>
        <v>37.09016393442623</v>
      </c>
      <c r="G12" s="51">
        <f>'0257'!N12</f>
        <v>41.48296593186373</v>
      </c>
      <c r="H12" s="51">
        <f>'0357'!N12</f>
        <v>43.4</v>
      </c>
      <c r="I12" s="51">
        <f>'0457'!N12</f>
        <v>44.556451612903224</v>
      </c>
      <c r="J12" s="51">
        <f>'0557'!N12</f>
        <v>45.05050505050505</v>
      </c>
      <c r="K12" s="51">
        <f>'0657'!N12</f>
        <v>46.35627530364373</v>
      </c>
      <c r="L12" s="51">
        <f>'0757'!N12</f>
        <v>47.540983606557376</v>
      </c>
      <c r="M12" s="51">
        <f>'0857'!N12</f>
        <v>47.84394250513347</v>
      </c>
      <c r="N12" t="s">
        <v>79</v>
      </c>
    </row>
    <row r="13" spans="1:14" ht="14.25">
      <c r="A13" s="9" t="s">
        <v>37</v>
      </c>
      <c r="B13" s="47" t="s">
        <v>38</v>
      </c>
      <c r="C13" s="51">
        <f>'1056'!N13</f>
        <v>20</v>
      </c>
      <c r="D13" s="51">
        <f>'1156'!N13</f>
        <v>30</v>
      </c>
      <c r="E13" s="55">
        <f>'1256'!N13</f>
        <v>34.78260869565217</v>
      </c>
      <c r="F13" s="51">
        <f>'0157'!N13</f>
        <v>36.08695652173913</v>
      </c>
      <c r="G13" s="51">
        <f>'0257'!N13</f>
        <v>34.801762114537446</v>
      </c>
      <c r="H13" s="51">
        <f>'0357'!N13</f>
        <v>36.283185840707965</v>
      </c>
      <c r="I13" s="51">
        <f>'0457'!N13</f>
        <v>37.05357142857143</v>
      </c>
      <c r="J13" s="51">
        <f>'0557'!N13</f>
        <v>37.38738738738739</v>
      </c>
      <c r="K13" s="51">
        <f>'0657'!N13</f>
        <v>37.38738738738739</v>
      </c>
      <c r="L13" s="51">
        <f>'0757'!N13</f>
        <v>37.38738738738739</v>
      </c>
      <c r="M13" s="51">
        <f>'0857'!N13</f>
        <v>36.81818181818181</v>
      </c>
      <c r="N13" t="s">
        <v>79</v>
      </c>
    </row>
    <row r="14" spans="1:14" ht="14.25">
      <c r="A14" s="9" t="s">
        <v>39</v>
      </c>
      <c r="B14" s="47" t="s">
        <v>40</v>
      </c>
      <c r="C14" s="51">
        <f>'1056'!N14</f>
        <v>28.46153846153846</v>
      </c>
      <c r="D14" s="51">
        <f>'1156'!N14</f>
        <v>36.15384615384615</v>
      </c>
      <c r="E14" s="55">
        <f>'1256'!N14</f>
        <v>43.84615384615385</v>
      </c>
      <c r="F14" s="51">
        <f>'0157'!N14</f>
        <v>44.61538461538462</v>
      </c>
      <c r="G14" s="51">
        <f>'0257'!N14</f>
        <v>45.38461538461539</v>
      </c>
      <c r="H14" s="51">
        <f>'0357'!N14</f>
        <v>48.4375</v>
      </c>
      <c r="I14" s="51">
        <f>'0457'!N14</f>
        <v>50.3875968992248</v>
      </c>
      <c r="J14" s="51">
        <f>'0557'!N14</f>
        <v>51.162790697674424</v>
      </c>
      <c r="K14" s="51">
        <f>'0657'!N14</f>
        <v>51.93798449612403</v>
      </c>
      <c r="L14" s="51">
        <f>'0757'!N14</f>
        <v>56.25</v>
      </c>
      <c r="M14" s="51">
        <f>'0857'!N14</f>
        <v>55.90551181102362</v>
      </c>
      <c r="N14" t="s">
        <v>79</v>
      </c>
    </row>
    <row r="15" spans="1:14" ht="14.25">
      <c r="A15" s="9" t="s">
        <v>41</v>
      </c>
      <c r="B15" s="47" t="s">
        <v>42</v>
      </c>
      <c r="C15" s="51">
        <f>'1056'!N15</f>
        <v>13.26530612244898</v>
      </c>
      <c r="D15" s="51">
        <f>'1156'!N15</f>
        <v>36.224489795918366</v>
      </c>
      <c r="E15" s="55">
        <f>'1256'!N15</f>
        <v>43.87755102040816</v>
      </c>
      <c r="F15" s="51">
        <f>'0157'!N15</f>
        <v>47.95918367346938</v>
      </c>
      <c r="G15" s="51">
        <f>'0257'!N15</f>
        <v>50</v>
      </c>
      <c r="H15" s="51">
        <f>'0357'!N15</f>
        <v>51.28205128205128</v>
      </c>
      <c r="I15" s="51">
        <f>'0457'!N15</f>
        <v>52.820512820512825</v>
      </c>
      <c r="J15" s="51">
        <f>'0557'!N15</f>
        <v>54.35897435897436</v>
      </c>
      <c r="K15" s="51">
        <f>'0657'!N15</f>
        <v>61.88340807174888</v>
      </c>
      <c r="L15" s="51">
        <f>'0757'!N15</f>
        <v>62.94642857142857</v>
      </c>
      <c r="M15" s="51">
        <f>'0857'!N15</f>
        <v>64.12556053811659</v>
      </c>
      <c r="N15" t="s">
        <v>79</v>
      </c>
    </row>
    <row r="16" spans="1:14" ht="14.25">
      <c r="A16" s="9" t="s">
        <v>43</v>
      </c>
      <c r="B16" s="47" t="s">
        <v>44</v>
      </c>
      <c r="C16" s="51">
        <f>'1056'!N16</f>
        <v>16.87612208258528</v>
      </c>
      <c r="D16" s="51">
        <f>'1156'!N16</f>
        <v>26.391382405745063</v>
      </c>
      <c r="E16" s="55">
        <f>'1256'!N16</f>
        <v>30.16157989228007</v>
      </c>
      <c r="F16" s="51">
        <f>'0157'!N16</f>
        <v>33.034111310592465</v>
      </c>
      <c r="G16" s="51">
        <f>'0257'!N16</f>
        <v>34.40860215053764</v>
      </c>
      <c r="H16" s="51">
        <f>'0357'!N16</f>
        <v>34.47653429602888</v>
      </c>
      <c r="I16" s="51">
        <f>'0457'!N16</f>
        <v>35.57168784029038</v>
      </c>
      <c r="J16" s="51">
        <f>'0557'!N16</f>
        <v>38.16254416961131</v>
      </c>
      <c r="K16" s="51">
        <f>'0657'!N16</f>
        <v>39.08450704225352</v>
      </c>
      <c r="L16" s="51">
        <f>'0757'!N16</f>
        <v>40.0352733686067</v>
      </c>
      <c r="M16" s="51">
        <f>'0857'!N16</f>
        <v>40.421792618629176</v>
      </c>
      <c r="N16" t="s">
        <v>79</v>
      </c>
    </row>
    <row r="17" spans="1:14" ht="14.25">
      <c r="A17" s="9" t="s">
        <v>45</v>
      </c>
      <c r="B17" s="47" t="s">
        <v>46</v>
      </c>
      <c r="C17" s="51">
        <f>'1056'!N17</f>
        <v>16.9811320754717</v>
      </c>
      <c r="D17" s="51">
        <f>'1156'!N17</f>
        <v>31.132075471698112</v>
      </c>
      <c r="E17" s="55">
        <f>'1256'!N17</f>
        <v>36.79245283018868</v>
      </c>
      <c r="F17" s="51">
        <f>'0157'!N17</f>
        <v>37.735849056603776</v>
      </c>
      <c r="G17" s="51">
        <f>'0257'!N17</f>
        <v>39.63963963963964</v>
      </c>
      <c r="H17" s="51">
        <f>'0357'!N17</f>
        <v>40.54054054054054</v>
      </c>
      <c r="I17" s="51">
        <f>'0457'!N17</f>
        <v>42.34234234234234</v>
      </c>
      <c r="J17" s="51">
        <f>'0557'!N17</f>
        <v>42.34234234234234</v>
      </c>
      <c r="K17" s="51">
        <f>'0657'!N17</f>
        <v>45.04504504504504</v>
      </c>
      <c r="L17" s="51">
        <f>'0757'!N17</f>
        <v>44.54545454545455</v>
      </c>
      <c r="M17" s="51">
        <f>'0857'!N17</f>
        <v>45.45454545454545</v>
      </c>
      <c r="N17" t="s">
        <v>79</v>
      </c>
    </row>
    <row r="18" spans="1:14" ht="14.25">
      <c r="A18" s="9" t="s">
        <v>47</v>
      </c>
      <c r="B18" s="47" t="s">
        <v>48</v>
      </c>
      <c r="C18" s="51">
        <f>'1056'!N18</f>
        <v>21.379310344827587</v>
      </c>
      <c r="D18" s="51">
        <f>'1156'!N18</f>
        <v>30.344827586206897</v>
      </c>
      <c r="E18" s="55">
        <f>'1256'!N18</f>
        <v>42.758620689655174</v>
      </c>
      <c r="F18" s="51">
        <f>'0157'!N18</f>
        <v>42.758620689655174</v>
      </c>
      <c r="G18" s="51">
        <f>'0257'!N18</f>
        <v>44.827586206896555</v>
      </c>
      <c r="H18" s="51">
        <f>'0357'!N18</f>
        <v>46.206896551724135</v>
      </c>
      <c r="I18" s="51">
        <f>'0457'!N18</f>
        <v>45.57823129251701</v>
      </c>
      <c r="J18" s="51">
        <f>'0557'!N18</f>
        <v>45.57823129251701</v>
      </c>
      <c r="K18" s="51">
        <f>'0657'!N18</f>
        <v>46.25850340136054</v>
      </c>
      <c r="L18" s="51">
        <f>'0757'!N18</f>
        <v>45.83333333333333</v>
      </c>
      <c r="M18" s="51">
        <f>'0857'!N18</f>
        <v>45.83333333333333</v>
      </c>
      <c r="N18" t="s">
        <v>79</v>
      </c>
    </row>
    <row r="19" spans="1:14" ht="14.25">
      <c r="A19" s="9" t="s">
        <v>49</v>
      </c>
      <c r="B19" s="47" t="s">
        <v>50</v>
      </c>
      <c r="C19" s="51">
        <f>'1056'!N19</f>
        <v>16.94915254237288</v>
      </c>
      <c r="D19" s="51">
        <f>'1156'!N19</f>
        <v>25.141242937853107</v>
      </c>
      <c r="E19" s="55">
        <f>'1256'!N19</f>
        <v>30.225988700564972</v>
      </c>
      <c r="F19" s="51">
        <f>'0157'!N19</f>
        <v>33.05084745762712</v>
      </c>
      <c r="G19" s="51">
        <f>'0257'!N19</f>
        <v>35.24355300859599</v>
      </c>
      <c r="H19" s="51">
        <f>'0357'!N19</f>
        <v>36.75213675213676</v>
      </c>
      <c r="I19" s="51">
        <f>'0457'!N19</f>
        <v>37.42857142857143</v>
      </c>
      <c r="J19" s="51">
        <f>'0557'!N19</f>
        <v>38.285714285714285</v>
      </c>
      <c r="K19" s="51">
        <f>'0657'!N19</f>
        <v>39.42857142857143</v>
      </c>
      <c r="L19" s="51">
        <f>'0757'!N19</f>
        <v>39.94252873563218</v>
      </c>
      <c r="M19" s="51">
        <f>'0857'!N19</f>
        <v>41.4985590778098</v>
      </c>
      <c r="N19" t="s">
        <v>79</v>
      </c>
    </row>
    <row r="20" spans="1:14" ht="14.25">
      <c r="A20" s="21" t="s">
        <v>51</v>
      </c>
      <c r="B20" s="48" t="s">
        <v>52</v>
      </c>
      <c r="C20" s="51">
        <f>'1056'!N20</f>
        <v>16.104294478527606</v>
      </c>
      <c r="D20" s="51">
        <f>'1156'!N20</f>
        <v>24.079754601226995</v>
      </c>
      <c r="E20" s="55">
        <f>'1256'!N20</f>
        <v>28.987730061349694</v>
      </c>
      <c r="F20" s="51">
        <f>'0157'!N20</f>
        <v>31.441717791411044</v>
      </c>
      <c r="G20" s="51">
        <f>'0257'!N20</f>
        <v>32.92117465224111</v>
      </c>
      <c r="H20" s="51">
        <f>'0357'!N20</f>
        <v>36.771300448430495</v>
      </c>
      <c r="I20" s="51">
        <f>'0457'!N20</f>
        <v>38.08095952023988</v>
      </c>
      <c r="J20" s="51">
        <f>'0557'!N20</f>
        <v>39.33933933933934</v>
      </c>
      <c r="K20" s="51">
        <f>'0657'!N20</f>
        <v>41.17647058823529</v>
      </c>
      <c r="L20" s="51">
        <f>'0757'!N20</f>
        <v>42.59818731117825</v>
      </c>
      <c r="M20" s="51">
        <f>'0857'!N20</f>
        <v>44.3609022556391</v>
      </c>
      <c r="N20" t="s">
        <v>79</v>
      </c>
    </row>
    <row r="21" spans="1:14" ht="14.25">
      <c r="A21" s="21" t="s">
        <v>53</v>
      </c>
      <c r="B21" s="48" t="s">
        <v>54</v>
      </c>
      <c r="C21" s="51">
        <f>'1056'!N21</f>
        <v>15.004574565416284</v>
      </c>
      <c r="D21" s="51">
        <f>'1156'!N21</f>
        <v>26.349496797804207</v>
      </c>
      <c r="E21" s="55">
        <f>'1256'!N21</f>
        <v>34.58371454711802</v>
      </c>
      <c r="F21" s="51">
        <f>'0157'!N21</f>
        <v>40.256175663311986</v>
      </c>
      <c r="G21" s="51">
        <f>'0257'!N21</f>
        <v>46.46017699115044</v>
      </c>
      <c r="H21" s="51">
        <f>'0357'!N21</f>
        <v>48.05996472663139</v>
      </c>
      <c r="I21" s="51">
        <f>'0457'!N21</f>
        <v>49.82174688057041</v>
      </c>
      <c r="J21" s="51">
        <f>'0557'!N21</f>
        <v>50.85201793721973</v>
      </c>
      <c r="K21" s="51">
        <f>'0657'!N21</f>
        <v>51.090909090909086</v>
      </c>
      <c r="L21" s="51">
        <f>'0757'!N21</f>
        <v>52.00364298724954</v>
      </c>
      <c r="M21" s="51">
        <f>'0857'!N21</f>
        <v>52.27686703096539</v>
      </c>
      <c r="N21" t="s">
        <v>79</v>
      </c>
    </row>
    <row r="22" spans="1:14" ht="14.25">
      <c r="A22" s="21" t="s">
        <v>55</v>
      </c>
      <c r="B22" s="48" t="s">
        <v>56</v>
      </c>
      <c r="C22" s="51">
        <f>'1056'!N22</f>
        <v>8.895265423242469</v>
      </c>
      <c r="D22" s="51">
        <f>'1156'!N22</f>
        <v>23.09899569583931</v>
      </c>
      <c r="E22" s="55">
        <f>'1256'!N22</f>
        <v>29.98565279770445</v>
      </c>
      <c r="F22" s="51">
        <f>'0157'!N22</f>
        <v>32.99856527977044</v>
      </c>
      <c r="G22" s="51">
        <f>'0257'!N22</f>
        <v>36.22526636225266</v>
      </c>
      <c r="H22" s="51">
        <f>'0357'!N22</f>
        <v>36.517719568567024</v>
      </c>
      <c r="I22" s="51">
        <f>'0457'!N22</f>
        <v>37.73006134969325</v>
      </c>
      <c r="J22" s="51">
        <f>'0557'!N22</f>
        <v>38.639876352395675</v>
      </c>
      <c r="K22" s="51">
        <f>'0657'!N22</f>
        <v>38.91472868217054</v>
      </c>
      <c r="L22" s="51">
        <f>'0757'!N22</f>
        <v>39.78159126365055</v>
      </c>
      <c r="M22" s="51">
        <f>'0857'!N22</f>
        <v>40.78125</v>
      </c>
      <c r="N22" t="s">
        <v>79</v>
      </c>
    </row>
    <row r="23" spans="1:14" ht="14.25">
      <c r="A23" s="21" t="s">
        <v>57</v>
      </c>
      <c r="B23" s="48" t="s">
        <v>58</v>
      </c>
      <c r="C23" s="56">
        <f>'1056'!N23</f>
        <v>2.6066350710900474</v>
      </c>
      <c r="D23" s="56">
        <f>'1156'!N23</f>
        <v>4.976303317535545</v>
      </c>
      <c r="E23" s="57">
        <f>'1256'!N23</f>
        <v>6.042654028436019</v>
      </c>
      <c r="F23" s="56">
        <f>'0157'!N23</f>
        <v>6.398104265402843</v>
      </c>
      <c r="G23" s="56">
        <f>'0257'!N23</f>
        <v>9.113001215066829</v>
      </c>
      <c r="H23" s="56">
        <f>'0357'!N23</f>
        <v>11.305361305361306</v>
      </c>
      <c r="I23" s="56">
        <f>'0457'!N23</f>
        <v>12.192262602579133</v>
      </c>
      <c r="J23" s="56">
        <f>'0557'!N23</f>
        <v>13.302752293577983</v>
      </c>
      <c r="K23" s="56">
        <f>'0657'!N23</f>
        <v>13.264129181084197</v>
      </c>
      <c r="L23" s="56">
        <f>'0757'!N23</f>
        <v>13.75722543352601</v>
      </c>
      <c r="M23" s="56">
        <f>'0857'!N23</f>
        <v>14.318706697459586</v>
      </c>
      <c r="N23" t="s">
        <v>79</v>
      </c>
    </row>
    <row r="24" spans="1:14" ht="14.25">
      <c r="A24" s="23" t="s">
        <v>59</v>
      </c>
      <c r="B24" s="49" t="s">
        <v>60</v>
      </c>
      <c r="C24" s="51">
        <f>'1056'!N24</f>
        <v>18.4</v>
      </c>
      <c r="D24" s="51">
        <f>'1156'!N24</f>
        <v>33.12</v>
      </c>
      <c r="E24" s="55">
        <f>'1256'!N24</f>
        <v>44.48</v>
      </c>
      <c r="F24" s="51">
        <f>'0157'!N24</f>
        <v>46.56</v>
      </c>
      <c r="G24" s="51">
        <f>'0257'!N24</f>
        <v>48.49498327759198</v>
      </c>
      <c r="H24" s="51">
        <f>'0357'!N24</f>
        <v>49.0787269681742</v>
      </c>
      <c r="I24" s="51">
        <f>'0457'!N24</f>
        <v>50.16891891891891</v>
      </c>
      <c r="J24" s="51">
        <f>'0557'!N24</f>
        <v>50.76400679117148</v>
      </c>
      <c r="K24" s="51">
        <f>'0657'!N24</f>
        <v>52.604166666666664</v>
      </c>
      <c r="L24" s="51">
        <f>'0757'!N24</f>
        <v>53.239929947460595</v>
      </c>
      <c r="M24" s="51">
        <f>'0857'!N24</f>
        <v>53.59019264448336</v>
      </c>
      <c r="N24" t="s">
        <v>79</v>
      </c>
    </row>
    <row r="25" spans="1:14" ht="14.25">
      <c r="A25" s="26">
        <v>77684</v>
      </c>
      <c r="B25" s="47" t="s">
        <v>61</v>
      </c>
      <c r="C25" s="51">
        <f>'1056'!N25</f>
        <v>13.82488479262673</v>
      </c>
      <c r="D25" s="51">
        <f>'1156'!N25</f>
        <v>24.88479262672811</v>
      </c>
      <c r="E25" s="55">
        <f>'1256'!N25</f>
        <v>27.64976958525346</v>
      </c>
      <c r="F25" s="51">
        <f>'0157'!N25</f>
        <v>27.64976958525346</v>
      </c>
      <c r="G25" s="51">
        <f>'0257'!N25</f>
        <v>28.703703703703702</v>
      </c>
      <c r="H25" s="51">
        <f>'0357'!N25</f>
        <v>29.629629629629626</v>
      </c>
      <c r="I25" s="51">
        <f>'0457'!N25</f>
        <v>29.577464788732392</v>
      </c>
      <c r="J25" s="51">
        <f>'0557'!N25</f>
        <v>30.660377358490564</v>
      </c>
      <c r="K25" s="51">
        <f>'0657'!N25</f>
        <v>31.48148148148148</v>
      </c>
      <c r="L25" s="51">
        <f>'0757'!N25</f>
        <v>32.093023255813954</v>
      </c>
      <c r="M25" s="51">
        <f>'0857'!N25</f>
        <v>34.418604651162795</v>
      </c>
      <c r="N25" t="s">
        <v>79</v>
      </c>
    </row>
    <row r="26" spans="1:14" ht="14.25">
      <c r="A26" s="27">
        <v>99745</v>
      </c>
      <c r="B26" s="48" t="s">
        <v>62</v>
      </c>
      <c r="C26" s="51">
        <f>'1056'!N26</f>
        <v>7.088331515812432</v>
      </c>
      <c r="D26" s="51">
        <f>'1156'!N26</f>
        <v>22.355507088331517</v>
      </c>
      <c r="E26" s="55">
        <f>'1256'!N26</f>
        <v>28.680479825517995</v>
      </c>
      <c r="F26" s="51">
        <f>'0157'!N26</f>
        <v>42.420937840785164</v>
      </c>
      <c r="G26" s="51">
        <f>'0257'!N26</f>
        <v>55.70175438596491</v>
      </c>
      <c r="H26" s="51">
        <f>'0357'!N26</f>
        <v>83.82352941176471</v>
      </c>
      <c r="I26" s="51">
        <f>'0457'!N26</f>
        <v>86.79245283018868</v>
      </c>
      <c r="J26" s="51">
        <f>'0557'!N26</f>
        <v>91.46469968387777</v>
      </c>
      <c r="K26" s="51">
        <f>'0657'!N26</f>
        <v>97.15789473684211</v>
      </c>
      <c r="L26" s="51">
        <f>'0757'!N26</f>
        <v>97.15789473684211</v>
      </c>
      <c r="M26" s="51">
        <f>'0857'!N26</f>
        <v>97.14889123548046</v>
      </c>
      <c r="N26" t="s">
        <v>79</v>
      </c>
    </row>
    <row r="27" spans="1:14" ht="14.25">
      <c r="A27" s="52" t="s">
        <v>75</v>
      </c>
      <c r="B27" s="28" t="s">
        <v>64</v>
      </c>
      <c r="C27" s="58">
        <f>'1056'!N27</f>
        <v>11.03976801988401</v>
      </c>
      <c r="D27" s="58">
        <f>'1156'!N27</f>
        <v>21.955260977630488</v>
      </c>
      <c r="E27" s="59">
        <f>'1256'!N27</f>
        <v>28.334714167357085</v>
      </c>
      <c r="F27" s="58">
        <f>'0157'!N27</f>
        <v>33.326429163214584</v>
      </c>
      <c r="G27" s="58">
        <f>'0257'!N27</f>
        <v>38.78749737780575</v>
      </c>
      <c r="H27" s="58">
        <f>'0357'!N27</f>
        <v>45.60609178843384</v>
      </c>
      <c r="I27" s="58">
        <f>'0457'!N27</f>
        <v>47.27272727272727</v>
      </c>
      <c r="J27" s="58">
        <f>'0557'!N27</f>
        <v>48.82182720132286</v>
      </c>
      <c r="K27" s="58">
        <f>'0657'!N27</f>
        <v>50.551968339929175</v>
      </c>
      <c r="L27" s="58">
        <f>'0757'!N27</f>
        <v>51.26383956548987</v>
      </c>
      <c r="M27" s="58">
        <f>'0857'!N27</f>
        <v>51.806977229997905</v>
      </c>
      <c r="N27" t="s">
        <v>79</v>
      </c>
    </row>
    <row r="28" spans="1:14" ht="14.25">
      <c r="A28" s="53" t="s">
        <v>76</v>
      </c>
      <c r="B28" s="33" t="s">
        <v>65</v>
      </c>
      <c r="C28" s="58">
        <f>'1056'!N28</f>
        <v>19.56342668863262</v>
      </c>
      <c r="D28" s="58">
        <f>'1156'!N28</f>
        <v>33.15485996705107</v>
      </c>
      <c r="E28" s="58">
        <f>'1256'!N28</f>
        <v>39.229818780889616</v>
      </c>
      <c r="F28" s="58">
        <f>'0157'!N28</f>
        <v>42.27759472817134</v>
      </c>
      <c r="G28" s="58">
        <f>'0257'!N28</f>
        <v>44.528378930175585</v>
      </c>
      <c r="H28" s="58">
        <f>'0357'!N28</f>
        <v>45.91503267973856</v>
      </c>
      <c r="I28" s="58">
        <f>'0457'!N28</f>
        <v>47.098214285714285</v>
      </c>
      <c r="J28" s="58">
        <f>'0557'!N28</f>
        <v>48.34075273168757</v>
      </c>
      <c r="K28" s="58">
        <f>'0657'!N28</f>
        <v>50.36188178528347</v>
      </c>
      <c r="L28" s="58">
        <f>'0757'!N28</f>
        <v>51.385798098320855</v>
      </c>
      <c r="M28" s="58">
        <f>'0857'!N28</f>
        <v>52.10867802108679</v>
      </c>
      <c r="N28" t="s">
        <v>79</v>
      </c>
    </row>
    <row r="29" spans="1:14" ht="15" thickBot="1">
      <c r="A29" s="53" t="s">
        <v>77</v>
      </c>
      <c r="B29" s="34" t="s">
        <v>66</v>
      </c>
      <c r="C29" s="58">
        <f>'1056'!N29</f>
        <v>15.313919867823214</v>
      </c>
      <c r="D29" s="58">
        <f>'1156'!N29</f>
        <v>27.57125154894672</v>
      </c>
      <c r="E29" s="58">
        <f>'1256'!N29</f>
        <v>33.798017348203224</v>
      </c>
      <c r="F29" s="58">
        <f>'0157'!N29</f>
        <v>37.81495249896737</v>
      </c>
      <c r="G29" s="58">
        <f>'0257'!N29</f>
        <v>41.69684428349715</v>
      </c>
      <c r="H29" s="58">
        <f>'0357'!N29</f>
        <v>45.76114812916453</v>
      </c>
      <c r="I29" s="58">
        <f>'0457'!N29</f>
        <v>47.18468468468468</v>
      </c>
      <c r="J29" s="58">
        <f>'0557'!N29</f>
        <v>48.578732106339466</v>
      </c>
      <c r="K29" s="58">
        <f>'0657'!N29</f>
        <v>50.455242966751925</v>
      </c>
      <c r="L29" s="58">
        <f>'0757'!N29</f>
        <v>51.32579650565262</v>
      </c>
      <c r="M29" s="58">
        <f>'0857'!N29</f>
        <v>51.9600781973454</v>
      </c>
      <c r="N29" t="s">
        <v>79</v>
      </c>
    </row>
    <row r="53" ht="14.25">
      <c r="B53" t="s">
        <v>78</v>
      </c>
    </row>
    <row r="54" ht="14.25">
      <c r="B54" t="s">
        <v>86</v>
      </c>
    </row>
    <row r="55" ht="14.25">
      <c r="B55" t="s">
        <v>87</v>
      </c>
    </row>
    <row r="56" ht="14.25">
      <c r="B56" t="s">
        <v>88</v>
      </c>
    </row>
    <row r="75" ht="14.25">
      <c r="B75" s="62" t="s">
        <v>84</v>
      </c>
    </row>
    <row r="76" ht="14.25">
      <c r="B76" s="62" t="s">
        <v>80</v>
      </c>
    </row>
    <row r="77" ht="14.25">
      <c r="B77" s="62" t="s">
        <v>82</v>
      </c>
    </row>
    <row r="78" ht="14.25">
      <c r="B78" s="62" t="s">
        <v>81</v>
      </c>
    </row>
    <row r="79" ht="14.25">
      <c r="B79" s="62" t="s">
        <v>91</v>
      </c>
    </row>
    <row r="80" ht="14.25">
      <c r="B80" s="62" t="s">
        <v>83</v>
      </c>
    </row>
    <row r="81" ht="14.25">
      <c r="B81" s="62" t="s">
        <v>90</v>
      </c>
    </row>
    <row r="82" ht="14.25">
      <c r="B82" s="62" t="s">
        <v>85</v>
      </c>
    </row>
    <row r="83" s="63" customFormat="1" ht="14.25">
      <c r="B83" s="62" t="s">
        <v>89</v>
      </c>
    </row>
    <row r="84" s="63" customFormat="1" ht="14.25"/>
    <row r="85" s="63" customFormat="1" ht="14.25"/>
    <row r="86" s="63" customFormat="1" ht="14.25"/>
    <row r="87" s="63" customFormat="1" ht="14.25"/>
    <row r="88" s="63" customFormat="1" ht="14.2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" sqref="G7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16</v>
      </c>
    </row>
    <row r="3" spans="1:15" ht="18.75" customHeight="1">
      <c r="A3" s="9" t="s">
        <v>17</v>
      </c>
      <c r="B3" s="10" t="s">
        <v>18</v>
      </c>
      <c r="C3" s="11">
        <v>19</v>
      </c>
      <c r="D3" s="11">
        <v>14</v>
      </c>
      <c r="E3" s="12">
        <f>D3/C3*100</f>
        <v>73.68421052631578</v>
      </c>
      <c r="F3" s="13">
        <v>15</v>
      </c>
      <c r="G3" s="13">
        <v>12</v>
      </c>
      <c r="H3" s="14">
        <f>G3/F3*100</f>
        <v>80</v>
      </c>
      <c r="I3" s="15">
        <v>69</v>
      </c>
      <c r="J3" s="15">
        <v>42</v>
      </c>
      <c r="K3" s="16">
        <f>J3/I3*100</f>
        <v>60.86956521739131</v>
      </c>
      <c r="L3" s="17">
        <f>SUM(C3,F3,I3)</f>
        <v>103</v>
      </c>
      <c r="M3" s="17">
        <f>SUM(D3,G3,J3)</f>
        <v>68</v>
      </c>
      <c r="N3" s="18">
        <f>M3/L3*100</f>
        <v>66.01941747572816</v>
      </c>
      <c r="O3" s="17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18</v>
      </c>
      <c r="D4" s="11">
        <v>5</v>
      </c>
      <c r="E4" s="12">
        <f aca="true" t="shared" si="0" ref="E4:E29">D4/C4*100</f>
        <v>27.77777777777778</v>
      </c>
      <c r="F4" s="13">
        <v>26</v>
      </c>
      <c r="G4" s="13">
        <v>4</v>
      </c>
      <c r="H4" s="14">
        <f aca="true" t="shared" si="1" ref="H4:H29">G4/F4*100</f>
        <v>15.384615384615385</v>
      </c>
      <c r="I4" s="15">
        <v>82</v>
      </c>
      <c r="J4" s="15">
        <v>30</v>
      </c>
      <c r="K4" s="16">
        <f aca="true" t="shared" si="2" ref="K4:K29">J4/I4*100</f>
        <v>36.58536585365854</v>
      </c>
      <c r="L4" s="17">
        <f aca="true" t="shared" si="3" ref="L4:M24">SUM(C4,F4,I4)</f>
        <v>126</v>
      </c>
      <c r="M4" s="17">
        <f t="shared" si="3"/>
        <v>39</v>
      </c>
      <c r="N4" s="18">
        <f aca="true" t="shared" si="4" ref="N4:N29">M4/L4*100</f>
        <v>30.952380952380953</v>
      </c>
      <c r="O4" s="19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15</v>
      </c>
      <c r="E5" s="12">
        <f t="shared" si="0"/>
        <v>34.090909090909086</v>
      </c>
      <c r="F5" s="13">
        <v>69</v>
      </c>
      <c r="G5" s="13">
        <v>37</v>
      </c>
      <c r="H5" s="14">
        <f t="shared" si="1"/>
        <v>53.62318840579711</v>
      </c>
      <c r="I5" s="15">
        <v>269</v>
      </c>
      <c r="J5" s="15">
        <v>79</v>
      </c>
      <c r="K5" s="16">
        <f t="shared" si="2"/>
        <v>29.36802973977695</v>
      </c>
      <c r="L5" s="17">
        <f t="shared" si="3"/>
        <v>382</v>
      </c>
      <c r="M5" s="17">
        <f t="shared" si="3"/>
        <v>131</v>
      </c>
      <c r="N5" s="18">
        <f t="shared" si="4"/>
        <v>34.29319371727749</v>
      </c>
      <c r="O5" s="17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45</v>
      </c>
      <c r="G6" s="13">
        <v>22</v>
      </c>
      <c r="H6" s="14">
        <f t="shared" si="1"/>
        <v>48.888888888888886</v>
      </c>
      <c r="I6" s="15">
        <v>249</v>
      </c>
      <c r="J6" s="15">
        <v>90</v>
      </c>
      <c r="K6" s="16">
        <f t="shared" si="2"/>
        <v>36.144578313253014</v>
      </c>
      <c r="L6" s="17">
        <f t="shared" si="3"/>
        <v>315</v>
      </c>
      <c r="M6" s="17">
        <f t="shared" si="3"/>
        <v>118</v>
      </c>
      <c r="N6" s="18">
        <f t="shared" si="4"/>
        <v>37.46031746031746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1</v>
      </c>
      <c r="E7" s="12">
        <f t="shared" si="0"/>
        <v>7.142857142857142</v>
      </c>
      <c r="F7" s="13">
        <v>25</v>
      </c>
      <c r="G7" s="13">
        <v>5</v>
      </c>
      <c r="H7" s="14">
        <f t="shared" si="1"/>
        <v>20</v>
      </c>
      <c r="I7" s="15">
        <v>124</v>
      </c>
      <c r="J7" s="15">
        <v>75</v>
      </c>
      <c r="K7" s="16">
        <f t="shared" si="2"/>
        <v>60.483870967741936</v>
      </c>
      <c r="L7" s="17">
        <f t="shared" si="3"/>
        <v>163</v>
      </c>
      <c r="M7" s="17">
        <f t="shared" si="3"/>
        <v>81</v>
      </c>
      <c r="N7" s="18">
        <f t="shared" si="4"/>
        <v>49.693251533742334</v>
      </c>
      <c r="O7" s="19">
        <f t="shared" si="5"/>
        <v>0</v>
      </c>
    </row>
    <row r="8" spans="1:15" ht="18.75" customHeight="1">
      <c r="A8" s="9" t="s">
        <v>27</v>
      </c>
      <c r="B8" s="10" t="s">
        <v>28</v>
      </c>
      <c r="C8" s="11">
        <v>59</v>
      </c>
      <c r="D8" s="11">
        <v>23</v>
      </c>
      <c r="E8" s="12">
        <f t="shared" si="0"/>
        <v>38.983050847457626</v>
      </c>
      <c r="F8" s="13">
        <v>45</v>
      </c>
      <c r="G8" s="13">
        <v>15</v>
      </c>
      <c r="H8" s="14">
        <f t="shared" si="1"/>
        <v>33.33333333333333</v>
      </c>
      <c r="I8" s="15">
        <v>178</v>
      </c>
      <c r="J8" s="15">
        <v>78</v>
      </c>
      <c r="K8" s="16">
        <f t="shared" si="2"/>
        <v>43.82022471910113</v>
      </c>
      <c r="L8" s="17">
        <f t="shared" si="3"/>
        <v>282</v>
      </c>
      <c r="M8" s="17">
        <f t="shared" si="3"/>
        <v>116</v>
      </c>
      <c r="N8" s="18">
        <f t="shared" si="4"/>
        <v>41.13475177304964</v>
      </c>
      <c r="O8" s="17">
        <f t="shared" si="5"/>
        <v>0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3</v>
      </c>
      <c r="E9" s="12">
        <f t="shared" si="0"/>
        <v>33.33333333333333</v>
      </c>
      <c r="F9" s="13">
        <v>80</v>
      </c>
      <c r="G9" s="13">
        <v>44</v>
      </c>
      <c r="H9" s="14">
        <f t="shared" si="1"/>
        <v>55.00000000000001</v>
      </c>
      <c r="I9" s="15">
        <v>191</v>
      </c>
      <c r="J9" s="15">
        <v>70</v>
      </c>
      <c r="K9" s="16">
        <f t="shared" si="2"/>
        <v>36.64921465968586</v>
      </c>
      <c r="L9" s="17">
        <f t="shared" si="3"/>
        <v>280</v>
      </c>
      <c r="M9" s="17">
        <f t="shared" si="3"/>
        <v>117</v>
      </c>
      <c r="N9" s="18">
        <f t="shared" si="4"/>
        <v>41.785714285714285</v>
      </c>
      <c r="O9" s="19">
        <f t="shared" si="5"/>
        <v>0</v>
      </c>
    </row>
    <row r="10" spans="1:15" ht="18.75" customHeight="1">
      <c r="A10" s="9" t="s">
        <v>31</v>
      </c>
      <c r="B10" s="10" t="s">
        <v>32</v>
      </c>
      <c r="C10" s="11">
        <v>72</v>
      </c>
      <c r="D10" s="11">
        <v>13</v>
      </c>
      <c r="E10" s="12">
        <f t="shared" si="0"/>
        <v>18.055555555555554</v>
      </c>
      <c r="F10" s="13">
        <v>68</v>
      </c>
      <c r="G10" s="13">
        <v>29</v>
      </c>
      <c r="H10" s="14">
        <f t="shared" si="1"/>
        <v>42.64705882352941</v>
      </c>
      <c r="I10" s="15">
        <v>350</v>
      </c>
      <c r="J10" s="15">
        <v>67</v>
      </c>
      <c r="K10" s="16">
        <f t="shared" si="2"/>
        <v>19.142857142857142</v>
      </c>
      <c r="L10" s="17">
        <f t="shared" si="3"/>
        <v>490</v>
      </c>
      <c r="M10" s="17">
        <f t="shared" si="3"/>
        <v>109</v>
      </c>
      <c r="N10" s="18">
        <f t="shared" si="4"/>
        <v>22.244897959183675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14</v>
      </c>
      <c r="E11" s="12">
        <f t="shared" si="0"/>
        <v>34.146341463414636</v>
      </c>
      <c r="F11" s="13">
        <v>60</v>
      </c>
      <c r="G11" s="13">
        <v>32</v>
      </c>
      <c r="H11" s="14">
        <f t="shared" si="1"/>
        <v>53.333333333333336</v>
      </c>
      <c r="I11" s="15">
        <v>191</v>
      </c>
      <c r="J11" s="15">
        <v>75</v>
      </c>
      <c r="K11" s="16">
        <f t="shared" si="2"/>
        <v>39.26701570680628</v>
      </c>
      <c r="L11" s="17">
        <f t="shared" si="3"/>
        <v>292</v>
      </c>
      <c r="M11" s="17">
        <f t="shared" si="3"/>
        <v>121</v>
      </c>
      <c r="N11" s="18">
        <f t="shared" si="4"/>
        <v>41.43835616438356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29</v>
      </c>
      <c r="D12" s="11">
        <v>6</v>
      </c>
      <c r="E12" s="12">
        <f t="shared" si="0"/>
        <v>20.689655172413794</v>
      </c>
      <c r="F12" s="13">
        <v>76</v>
      </c>
      <c r="G12" s="13">
        <v>21</v>
      </c>
      <c r="H12" s="14">
        <f t="shared" si="1"/>
        <v>27.631578947368425</v>
      </c>
      <c r="I12" s="15">
        <v>383</v>
      </c>
      <c r="J12" s="15">
        <v>129</v>
      </c>
      <c r="K12" s="16">
        <f t="shared" si="2"/>
        <v>33.68146214099217</v>
      </c>
      <c r="L12" s="17">
        <f t="shared" si="3"/>
        <v>488</v>
      </c>
      <c r="M12" s="17">
        <f t="shared" si="3"/>
        <v>156</v>
      </c>
      <c r="N12" s="18">
        <f t="shared" si="4"/>
        <v>31.967213114754102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36</v>
      </c>
      <c r="D13" s="11">
        <v>8</v>
      </c>
      <c r="E13" s="12">
        <f t="shared" si="0"/>
        <v>22.22222222222222</v>
      </c>
      <c r="F13" s="13">
        <v>48</v>
      </c>
      <c r="G13" s="13">
        <v>28</v>
      </c>
      <c r="H13" s="14">
        <f t="shared" si="1"/>
        <v>58.333333333333336</v>
      </c>
      <c r="I13" s="15">
        <v>146</v>
      </c>
      <c r="J13" s="15">
        <v>33</v>
      </c>
      <c r="K13" s="16">
        <f t="shared" si="2"/>
        <v>22.602739726027394</v>
      </c>
      <c r="L13" s="17">
        <f t="shared" si="3"/>
        <v>230</v>
      </c>
      <c r="M13" s="17">
        <f t="shared" si="3"/>
        <v>69</v>
      </c>
      <c r="N13" s="18">
        <f t="shared" si="4"/>
        <v>30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4</v>
      </c>
      <c r="E14" s="12">
        <f t="shared" si="0"/>
        <v>25</v>
      </c>
      <c r="F14" s="13">
        <v>8</v>
      </c>
      <c r="G14" s="13">
        <v>3</v>
      </c>
      <c r="H14" s="14">
        <f t="shared" si="1"/>
        <v>37.5</v>
      </c>
      <c r="I14" s="15">
        <v>106</v>
      </c>
      <c r="J14" s="15">
        <v>40</v>
      </c>
      <c r="K14" s="16">
        <f t="shared" si="2"/>
        <v>37.735849056603776</v>
      </c>
      <c r="L14" s="17">
        <f t="shared" si="3"/>
        <v>130</v>
      </c>
      <c r="M14" s="17">
        <f t="shared" si="3"/>
        <v>47</v>
      </c>
      <c r="N14" s="18">
        <f t="shared" si="4"/>
        <v>36.15384615384615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14</v>
      </c>
      <c r="H15" s="14">
        <f t="shared" si="1"/>
        <v>51.85185185185185</v>
      </c>
      <c r="I15" s="15">
        <v>161</v>
      </c>
      <c r="J15" s="15">
        <v>56</v>
      </c>
      <c r="K15" s="16">
        <f t="shared" si="2"/>
        <v>34.78260869565217</v>
      </c>
      <c r="L15" s="17">
        <f t="shared" si="3"/>
        <v>196</v>
      </c>
      <c r="M15" s="17">
        <f t="shared" si="3"/>
        <v>71</v>
      </c>
      <c r="N15" s="18">
        <f t="shared" si="4"/>
        <v>36.224489795918366</v>
      </c>
      <c r="O15" s="17">
        <f t="shared" si="5"/>
        <v>0</v>
      </c>
    </row>
    <row r="16" spans="1:15" ht="18.75" customHeight="1">
      <c r="A16" s="9" t="s">
        <v>43</v>
      </c>
      <c r="B16" s="10" t="s">
        <v>44</v>
      </c>
      <c r="C16" s="11">
        <v>49</v>
      </c>
      <c r="D16" s="11">
        <v>7</v>
      </c>
      <c r="E16" s="12">
        <f t="shared" si="0"/>
        <v>14.285714285714285</v>
      </c>
      <c r="F16" s="13">
        <v>145</v>
      </c>
      <c r="G16" s="13">
        <v>61</v>
      </c>
      <c r="H16" s="14">
        <f t="shared" si="1"/>
        <v>42.06896551724138</v>
      </c>
      <c r="I16" s="15">
        <v>363</v>
      </c>
      <c r="J16" s="15">
        <v>79</v>
      </c>
      <c r="K16" s="16">
        <f t="shared" si="2"/>
        <v>21.763085399449036</v>
      </c>
      <c r="L16" s="17">
        <f t="shared" si="3"/>
        <v>557</v>
      </c>
      <c r="M16" s="17">
        <f t="shared" si="3"/>
        <v>147</v>
      </c>
      <c r="N16" s="18">
        <f t="shared" si="4"/>
        <v>26.391382405745063</v>
      </c>
      <c r="O16" s="2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29</v>
      </c>
      <c r="D17" s="11">
        <v>10</v>
      </c>
      <c r="E17" s="12">
        <f t="shared" si="0"/>
        <v>34.48275862068966</v>
      </c>
      <c r="F17" s="13">
        <v>11</v>
      </c>
      <c r="G17" s="13">
        <v>7</v>
      </c>
      <c r="H17" s="14">
        <f t="shared" si="1"/>
        <v>63.63636363636363</v>
      </c>
      <c r="I17" s="15">
        <v>66</v>
      </c>
      <c r="J17" s="15">
        <v>16</v>
      </c>
      <c r="K17" s="16">
        <f t="shared" si="2"/>
        <v>24.242424242424242</v>
      </c>
      <c r="L17" s="17">
        <f t="shared" si="3"/>
        <v>106</v>
      </c>
      <c r="M17" s="17">
        <f t="shared" si="3"/>
        <v>33</v>
      </c>
      <c r="N17" s="18">
        <f t="shared" si="4"/>
        <v>31.132075471698112</v>
      </c>
      <c r="O17" s="19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7</v>
      </c>
      <c r="E18" s="12">
        <f t="shared" si="0"/>
        <v>46.666666666666664</v>
      </c>
      <c r="F18" s="13">
        <v>28</v>
      </c>
      <c r="G18" s="13">
        <v>11</v>
      </c>
      <c r="H18" s="14">
        <f t="shared" si="1"/>
        <v>39.285714285714285</v>
      </c>
      <c r="I18" s="15">
        <v>102</v>
      </c>
      <c r="J18" s="15">
        <v>26</v>
      </c>
      <c r="K18" s="16">
        <f t="shared" si="2"/>
        <v>25.49019607843137</v>
      </c>
      <c r="L18" s="17">
        <f t="shared" si="3"/>
        <v>145</v>
      </c>
      <c r="M18" s="17">
        <f t="shared" si="3"/>
        <v>44</v>
      </c>
      <c r="N18" s="18">
        <f t="shared" si="4"/>
        <v>30.344827586206897</v>
      </c>
      <c r="O18" s="17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5</v>
      </c>
      <c r="E19" s="12">
        <f t="shared" si="0"/>
        <v>16.666666666666664</v>
      </c>
      <c r="F19" s="13">
        <v>78</v>
      </c>
      <c r="G19" s="13">
        <v>21</v>
      </c>
      <c r="H19" s="14">
        <f t="shared" si="1"/>
        <v>26.923076923076923</v>
      </c>
      <c r="I19" s="15">
        <v>246</v>
      </c>
      <c r="J19" s="15">
        <v>63</v>
      </c>
      <c r="K19" s="16">
        <f t="shared" si="2"/>
        <v>25.609756097560975</v>
      </c>
      <c r="L19" s="17">
        <f t="shared" si="3"/>
        <v>354</v>
      </c>
      <c r="M19" s="17">
        <f t="shared" si="3"/>
        <v>89</v>
      </c>
      <c r="N19" s="18">
        <f t="shared" si="4"/>
        <v>25.141242937853107</v>
      </c>
      <c r="O19" s="2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7</v>
      </c>
      <c r="E20" s="12">
        <f t="shared" si="0"/>
        <v>9.333333333333334</v>
      </c>
      <c r="F20" s="13">
        <v>170</v>
      </c>
      <c r="G20" s="13">
        <v>43</v>
      </c>
      <c r="H20" s="14">
        <f t="shared" si="1"/>
        <v>25.294117647058822</v>
      </c>
      <c r="I20" s="15">
        <v>407</v>
      </c>
      <c r="J20" s="15">
        <v>107</v>
      </c>
      <c r="K20" s="16">
        <f t="shared" si="2"/>
        <v>26.289926289926292</v>
      </c>
      <c r="L20" s="17">
        <f t="shared" si="3"/>
        <v>652</v>
      </c>
      <c r="M20" s="17">
        <f t="shared" si="3"/>
        <v>157</v>
      </c>
      <c r="N20" s="18">
        <f t="shared" si="4"/>
        <v>24.079754601226995</v>
      </c>
      <c r="O20" s="2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100</v>
      </c>
      <c r="D21" s="11">
        <v>16</v>
      </c>
      <c r="E21" s="12">
        <f t="shared" si="0"/>
        <v>16</v>
      </c>
      <c r="F21" s="13">
        <v>277</v>
      </c>
      <c r="G21" s="13">
        <v>104</v>
      </c>
      <c r="H21" s="14">
        <f t="shared" si="1"/>
        <v>37.545126353790614</v>
      </c>
      <c r="I21" s="15">
        <v>716</v>
      </c>
      <c r="J21" s="15">
        <v>168</v>
      </c>
      <c r="K21" s="16">
        <f t="shared" si="2"/>
        <v>23.463687150837988</v>
      </c>
      <c r="L21" s="17">
        <f t="shared" si="3"/>
        <v>1093</v>
      </c>
      <c r="M21" s="17">
        <f t="shared" si="3"/>
        <v>288</v>
      </c>
      <c r="N21" s="18">
        <f t="shared" si="4"/>
        <v>26.349496797804207</v>
      </c>
      <c r="O21" s="19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68</v>
      </c>
      <c r="D22" s="11">
        <v>8</v>
      </c>
      <c r="E22" s="12">
        <f t="shared" si="0"/>
        <v>11.76470588235294</v>
      </c>
      <c r="F22" s="13">
        <v>171</v>
      </c>
      <c r="G22" s="13">
        <v>62</v>
      </c>
      <c r="H22" s="14">
        <f t="shared" si="1"/>
        <v>36.25730994152047</v>
      </c>
      <c r="I22" s="15">
        <v>458</v>
      </c>
      <c r="J22" s="15">
        <v>91</v>
      </c>
      <c r="K22" s="16">
        <f t="shared" si="2"/>
        <v>19.868995633187772</v>
      </c>
      <c r="L22" s="17">
        <f t="shared" si="3"/>
        <v>697</v>
      </c>
      <c r="M22" s="17">
        <f t="shared" si="3"/>
        <v>161</v>
      </c>
      <c r="N22" s="18">
        <f t="shared" si="4"/>
        <v>23.09899569583931</v>
      </c>
      <c r="O22" s="2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131</v>
      </c>
      <c r="D23" s="11">
        <v>5</v>
      </c>
      <c r="E23" s="45">
        <f t="shared" si="0"/>
        <v>3.816793893129771</v>
      </c>
      <c r="F23" s="13">
        <v>152</v>
      </c>
      <c r="G23" s="13">
        <v>12</v>
      </c>
      <c r="H23" s="45">
        <f t="shared" si="1"/>
        <v>7.894736842105263</v>
      </c>
      <c r="I23" s="15">
        <v>561</v>
      </c>
      <c r="J23" s="15">
        <v>25</v>
      </c>
      <c r="K23" s="45">
        <f t="shared" si="2"/>
        <v>4.45632798573975</v>
      </c>
      <c r="L23" s="17">
        <f t="shared" si="3"/>
        <v>844</v>
      </c>
      <c r="M23" s="17">
        <f t="shared" si="3"/>
        <v>42</v>
      </c>
      <c r="N23" s="45">
        <f t="shared" si="4"/>
        <v>4.976303317535545</v>
      </c>
      <c r="O23" s="2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42</v>
      </c>
      <c r="D24" s="25">
        <v>13</v>
      </c>
      <c r="E24" s="12">
        <f t="shared" si="0"/>
        <v>30.952380952380953</v>
      </c>
      <c r="F24" s="13">
        <v>167</v>
      </c>
      <c r="G24" s="13">
        <v>73</v>
      </c>
      <c r="H24" s="14">
        <f t="shared" si="1"/>
        <v>43.712574850299404</v>
      </c>
      <c r="I24" s="15">
        <v>416</v>
      </c>
      <c r="J24" s="15">
        <v>121</v>
      </c>
      <c r="K24" s="16">
        <f t="shared" si="2"/>
        <v>29.086538461538463</v>
      </c>
      <c r="L24" s="17">
        <f t="shared" si="3"/>
        <v>625</v>
      </c>
      <c r="M24" s="17">
        <f t="shared" si="3"/>
        <v>207</v>
      </c>
      <c r="N24" s="18">
        <f t="shared" si="4"/>
        <v>33.12</v>
      </c>
      <c r="O24" s="19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54</v>
      </c>
      <c r="G25" s="13">
        <v>16</v>
      </c>
      <c r="H25" s="14">
        <f t="shared" si="1"/>
        <v>29.629629629629626</v>
      </c>
      <c r="I25" s="15">
        <v>141</v>
      </c>
      <c r="J25" s="15">
        <v>34</v>
      </c>
      <c r="K25" s="16">
        <f t="shared" si="2"/>
        <v>24.113475177304963</v>
      </c>
      <c r="L25" s="17">
        <f>SUM(C25,F25,I25)</f>
        <v>217</v>
      </c>
      <c r="M25" s="17">
        <f>SUM(D25,G25,J25)</f>
        <v>54</v>
      </c>
      <c r="N25" s="18">
        <f t="shared" si="4"/>
        <v>24.88479262672811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110</v>
      </c>
      <c r="D26" s="11">
        <v>21</v>
      </c>
      <c r="E26" s="12">
        <f t="shared" si="0"/>
        <v>19.090909090909093</v>
      </c>
      <c r="F26" s="13">
        <v>217</v>
      </c>
      <c r="G26" s="13">
        <v>50</v>
      </c>
      <c r="H26" s="14">
        <f t="shared" si="1"/>
        <v>23.04147465437788</v>
      </c>
      <c r="I26" s="15">
        <v>590</v>
      </c>
      <c r="J26" s="15">
        <v>134</v>
      </c>
      <c r="K26" s="16">
        <f t="shared" si="2"/>
        <v>22.71186440677966</v>
      </c>
      <c r="L26" s="17">
        <f>SUM(C26,F26,I26)</f>
        <v>917</v>
      </c>
      <c r="M26" s="17">
        <f>SUM(D26,G26,J26)</f>
        <v>205</v>
      </c>
      <c r="N26" s="18">
        <f t="shared" si="4"/>
        <v>22.355507088331517</v>
      </c>
      <c r="O26" s="19">
        <f t="shared" si="5"/>
        <v>0</v>
      </c>
      <c r="P26" t="s">
        <v>74</v>
      </c>
    </row>
    <row r="27" spans="2:15" ht="18.75" customHeight="1">
      <c r="B27" s="28" t="s">
        <v>64</v>
      </c>
      <c r="C27" s="29">
        <f>SUM(C20:C24,C26)</f>
        <v>526</v>
      </c>
      <c r="D27" s="29">
        <f>SUM(D20:D24,D26)</f>
        <v>70</v>
      </c>
      <c r="E27" s="30">
        <f t="shared" si="0"/>
        <v>13.307984790874524</v>
      </c>
      <c r="F27" s="31">
        <f>SUM(F20:F24,F26)</f>
        <v>1154</v>
      </c>
      <c r="G27" s="31">
        <f>SUM(G20:G24,G26)</f>
        <v>344</v>
      </c>
      <c r="H27" s="32">
        <f t="shared" si="1"/>
        <v>29.809358752166375</v>
      </c>
      <c r="I27" s="31">
        <f>SUM(I20:I24,I26)</f>
        <v>3148</v>
      </c>
      <c r="J27" s="31">
        <f>SUM(J20:J24,J26)</f>
        <v>646</v>
      </c>
      <c r="K27" s="32">
        <f t="shared" si="2"/>
        <v>20.520965692503175</v>
      </c>
      <c r="L27" s="31">
        <f>SUM(L20:L24,L26)</f>
        <v>4828</v>
      </c>
      <c r="M27" s="31">
        <f>SUM(M20:M24,M26)</f>
        <v>1060</v>
      </c>
      <c r="N27" s="32">
        <f t="shared" si="4"/>
        <v>21.955260977630488</v>
      </c>
      <c r="O27" s="31">
        <f>SUM(O20:O24,O26)</f>
        <v>0</v>
      </c>
    </row>
    <row r="28" spans="2:15" ht="18.75" customHeight="1">
      <c r="B28" s="33" t="s">
        <v>65</v>
      </c>
      <c r="C28" s="31">
        <f>SUM(C3:C18,C19,C25)</f>
        <v>531</v>
      </c>
      <c r="D28" s="31">
        <f>SUM(D3:D18,D19,D25)</f>
        <v>146</v>
      </c>
      <c r="E28" s="32">
        <f t="shared" si="0"/>
        <v>27.49529190207156</v>
      </c>
      <c r="F28" s="31">
        <f>SUM(F3:F18,F19,F25)</f>
        <v>908</v>
      </c>
      <c r="G28" s="31">
        <f>SUM(G3:G18,G19,G25)</f>
        <v>382</v>
      </c>
      <c r="H28" s="32">
        <f t="shared" si="1"/>
        <v>42.070484581497794</v>
      </c>
      <c r="I28" s="31">
        <f>SUM(I3:I18,I19,I25)</f>
        <v>3417</v>
      </c>
      <c r="J28" s="31">
        <f>SUM(J3:J18,J19,J25)</f>
        <v>1082</v>
      </c>
      <c r="K28" s="32">
        <f t="shared" si="2"/>
        <v>31.66520339479075</v>
      </c>
      <c r="L28" s="31">
        <f>SUM(L3:L18,L19,L25)</f>
        <v>4856</v>
      </c>
      <c r="M28" s="31">
        <f>SUM(M3:M18,M19,M25)</f>
        <v>1610</v>
      </c>
      <c r="N28" s="32">
        <f t="shared" si="4"/>
        <v>33.15485996705107</v>
      </c>
      <c r="O28" s="31">
        <f>SUM(O3:O18,O19,O25)</f>
        <v>1</v>
      </c>
    </row>
    <row r="29" spans="2:15" ht="18.75" customHeight="1" thickBot="1">
      <c r="B29" s="34" t="s">
        <v>66</v>
      </c>
      <c r="C29" s="35">
        <f>SUM(C27:C28)</f>
        <v>1057</v>
      </c>
      <c r="D29" s="35">
        <f>SUM(D27:D28)</f>
        <v>216</v>
      </c>
      <c r="E29" s="36">
        <f t="shared" si="0"/>
        <v>20.43519394512772</v>
      </c>
      <c r="F29" s="35">
        <f>SUM(F27:F28)</f>
        <v>2062</v>
      </c>
      <c r="G29" s="35">
        <f>SUM(G27:G28)</f>
        <v>726</v>
      </c>
      <c r="H29" s="36">
        <f t="shared" si="1"/>
        <v>35.208535402521825</v>
      </c>
      <c r="I29" s="35">
        <f>SUM(I27:I28)</f>
        <v>6565</v>
      </c>
      <c r="J29" s="35">
        <f>SUM(J27:J28)</f>
        <v>1728</v>
      </c>
      <c r="K29" s="36">
        <f t="shared" si="2"/>
        <v>26.321401370906322</v>
      </c>
      <c r="L29" s="35">
        <f>SUM(L27:L28)</f>
        <v>9684</v>
      </c>
      <c r="M29" s="35">
        <f>SUM(M27:M28)</f>
        <v>2670</v>
      </c>
      <c r="N29" s="36">
        <f t="shared" si="4"/>
        <v>27.57125154894672</v>
      </c>
      <c r="O29" s="35">
        <f>SUM(O27:O28)</f>
        <v>1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0</v>
      </c>
      <c r="D33" s="41" t="s">
        <v>68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1</v>
      </c>
      <c r="D36" s="41" t="s">
        <v>68</v>
      </c>
    </row>
    <row r="37" spans="2:4" ht="18.75" customHeight="1" thickBot="1">
      <c r="B37" s="42" t="s">
        <v>9</v>
      </c>
      <c r="C37" s="43">
        <f>C36/C35*100</f>
        <v>5.555555555555555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1</v>
      </c>
      <c r="D39" s="41" t="s">
        <v>68</v>
      </c>
    </row>
    <row r="40" spans="2:4" ht="18.75" customHeight="1" thickBot="1">
      <c r="B40" s="42" t="s">
        <v>9</v>
      </c>
      <c r="C40" s="43">
        <f>C39/C38*100</f>
        <v>4.166666666666666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9" sqref="O9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16</v>
      </c>
    </row>
    <row r="3" spans="1:15" ht="18.75" customHeight="1">
      <c r="A3" s="9" t="s">
        <v>17</v>
      </c>
      <c r="B3" s="10" t="s">
        <v>18</v>
      </c>
      <c r="C3" s="11">
        <v>19</v>
      </c>
      <c r="D3" s="11">
        <v>16</v>
      </c>
      <c r="E3" s="12">
        <f>D3/C3*100</f>
        <v>84.21052631578947</v>
      </c>
      <c r="F3" s="13">
        <v>15</v>
      </c>
      <c r="G3" s="13">
        <v>13</v>
      </c>
      <c r="H3" s="14">
        <f>G3/F3*100</f>
        <v>86.66666666666667</v>
      </c>
      <c r="I3" s="15">
        <v>69</v>
      </c>
      <c r="J3" s="15">
        <v>54</v>
      </c>
      <c r="K3" s="16">
        <f>J3/I3*100</f>
        <v>78.26086956521739</v>
      </c>
      <c r="L3" s="17">
        <f>SUM(C3,F3,I3)</f>
        <v>103</v>
      </c>
      <c r="M3" s="17">
        <f>SUM(D3,G3,J3)</f>
        <v>83</v>
      </c>
      <c r="N3" s="18">
        <f>M3/L3*100</f>
        <v>80.58252427184466</v>
      </c>
      <c r="O3" s="17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18</v>
      </c>
      <c r="D4" s="11">
        <v>5</v>
      </c>
      <c r="E4" s="12">
        <f aca="true" t="shared" si="0" ref="E4:E29">D4/C4*100</f>
        <v>27.77777777777778</v>
      </c>
      <c r="F4" s="13">
        <v>26</v>
      </c>
      <c r="G4" s="13">
        <v>6</v>
      </c>
      <c r="H4" s="14">
        <f aca="true" t="shared" si="1" ref="H4:H29">G4/F4*100</f>
        <v>23.076923076923077</v>
      </c>
      <c r="I4" s="15">
        <v>82</v>
      </c>
      <c r="J4" s="15">
        <v>35</v>
      </c>
      <c r="K4" s="16">
        <f aca="true" t="shared" si="2" ref="K4:K29">J4/I4*100</f>
        <v>42.68292682926829</v>
      </c>
      <c r="L4" s="17">
        <f aca="true" t="shared" si="3" ref="L4:M24">SUM(C4,F4,I4)</f>
        <v>126</v>
      </c>
      <c r="M4" s="17">
        <f t="shared" si="3"/>
        <v>46</v>
      </c>
      <c r="N4" s="18">
        <f aca="true" t="shared" si="4" ref="N4:N29">M4/L4*100</f>
        <v>36.507936507936506</v>
      </c>
      <c r="O4" s="19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17</v>
      </c>
      <c r="E5" s="12">
        <f t="shared" si="0"/>
        <v>38.63636363636363</v>
      </c>
      <c r="F5" s="13">
        <v>69</v>
      </c>
      <c r="G5" s="13">
        <v>41</v>
      </c>
      <c r="H5" s="14">
        <f t="shared" si="1"/>
        <v>59.42028985507246</v>
      </c>
      <c r="I5" s="15">
        <v>269</v>
      </c>
      <c r="J5" s="15">
        <v>94</v>
      </c>
      <c r="K5" s="16">
        <f t="shared" si="2"/>
        <v>34.94423791821561</v>
      </c>
      <c r="L5" s="17">
        <f t="shared" si="3"/>
        <v>382</v>
      </c>
      <c r="M5" s="17">
        <f t="shared" si="3"/>
        <v>152</v>
      </c>
      <c r="N5" s="18">
        <f t="shared" si="4"/>
        <v>39.79057591623037</v>
      </c>
      <c r="O5" s="17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45</v>
      </c>
      <c r="G6" s="13">
        <v>23</v>
      </c>
      <c r="H6" s="14">
        <f t="shared" si="1"/>
        <v>51.11111111111111</v>
      </c>
      <c r="I6" s="15">
        <v>249</v>
      </c>
      <c r="J6" s="15">
        <v>96</v>
      </c>
      <c r="K6" s="16">
        <f t="shared" si="2"/>
        <v>38.55421686746988</v>
      </c>
      <c r="L6" s="17">
        <f t="shared" si="3"/>
        <v>315</v>
      </c>
      <c r="M6" s="17">
        <f t="shared" si="3"/>
        <v>125</v>
      </c>
      <c r="N6" s="18">
        <f t="shared" si="4"/>
        <v>39.682539682539684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4</v>
      </c>
      <c r="E7" s="12">
        <f t="shared" si="0"/>
        <v>28.57142857142857</v>
      </c>
      <c r="F7" s="13">
        <v>25</v>
      </c>
      <c r="G7" s="13">
        <v>5</v>
      </c>
      <c r="H7" s="14">
        <f t="shared" si="1"/>
        <v>20</v>
      </c>
      <c r="I7" s="15">
        <v>124</v>
      </c>
      <c r="J7" s="15">
        <v>79</v>
      </c>
      <c r="K7" s="16">
        <f t="shared" si="2"/>
        <v>63.70967741935484</v>
      </c>
      <c r="L7" s="17">
        <f t="shared" si="3"/>
        <v>163</v>
      </c>
      <c r="M7" s="17">
        <f t="shared" si="3"/>
        <v>88</v>
      </c>
      <c r="N7" s="18">
        <f t="shared" si="4"/>
        <v>53.987730061349694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59</v>
      </c>
      <c r="D8" s="11">
        <v>24</v>
      </c>
      <c r="E8" s="12">
        <f t="shared" si="0"/>
        <v>40.67796610169492</v>
      </c>
      <c r="F8" s="13">
        <v>45</v>
      </c>
      <c r="G8" s="13">
        <v>16</v>
      </c>
      <c r="H8" s="14">
        <f t="shared" si="1"/>
        <v>35.55555555555556</v>
      </c>
      <c r="I8" s="15">
        <v>178</v>
      </c>
      <c r="J8" s="15">
        <v>88</v>
      </c>
      <c r="K8" s="16">
        <f t="shared" si="2"/>
        <v>49.43820224719101</v>
      </c>
      <c r="L8" s="17">
        <f t="shared" si="3"/>
        <v>282</v>
      </c>
      <c r="M8" s="17">
        <f t="shared" si="3"/>
        <v>128</v>
      </c>
      <c r="N8" s="18">
        <f t="shared" si="4"/>
        <v>45.39007092198582</v>
      </c>
      <c r="O8" s="17">
        <f t="shared" si="5"/>
        <v>0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5</v>
      </c>
      <c r="E9" s="12">
        <f t="shared" si="0"/>
        <v>55.55555555555556</v>
      </c>
      <c r="F9" s="13">
        <v>80</v>
      </c>
      <c r="G9" s="13">
        <v>62</v>
      </c>
      <c r="H9" s="14">
        <f t="shared" si="1"/>
        <v>77.5</v>
      </c>
      <c r="I9" s="15">
        <v>191</v>
      </c>
      <c r="J9" s="15">
        <v>99</v>
      </c>
      <c r="K9" s="16">
        <f t="shared" si="2"/>
        <v>51.832460732984295</v>
      </c>
      <c r="L9" s="17">
        <f t="shared" si="3"/>
        <v>280</v>
      </c>
      <c r="M9" s="17">
        <f t="shared" si="3"/>
        <v>166</v>
      </c>
      <c r="N9" s="18">
        <f t="shared" si="4"/>
        <v>59.285714285714285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72</v>
      </c>
      <c r="D10" s="11">
        <v>21</v>
      </c>
      <c r="E10" s="12">
        <f t="shared" si="0"/>
        <v>29.166666666666668</v>
      </c>
      <c r="F10" s="13">
        <v>68</v>
      </c>
      <c r="G10" s="13">
        <v>34</v>
      </c>
      <c r="H10" s="14">
        <f t="shared" si="1"/>
        <v>50</v>
      </c>
      <c r="I10" s="15">
        <v>350</v>
      </c>
      <c r="J10" s="15">
        <v>91</v>
      </c>
      <c r="K10" s="16">
        <f t="shared" si="2"/>
        <v>26</v>
      </c>
      <c r="L10" s="17">
        <f t="shared" si="3"/>
        <v>490</v>
      </c>
      <c r="M10" s="17">
        <f t="shared" si="3"/>
        <v>146</v>
      </c>
      <c r="N10" s="18">
        <f t="shared" si="4"/>
        <v>29.795918367346943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15</v>
      </c>
      <c r="E11" s="12">
        <f t="shared" si="0"/>
        <v>36.58536585365854</v>
      </c>
      <c r="F11" s="13">
        <v>60</v>
      </c>
      <c r="G11" s="13">
        <v>36</v>
      </c>
      <c r="H11" s="14">
        <f t="shared" si="1"/>
        <v>60</v>
      </c>
      <c r="I11" s="15">
        <v>191</v>
      </c>
      <c r="J11" s="15">
        <v>84</v>
      </c>
      <c r="K11" s="16">
        <f t="shared" si="2"/>
        <v>43.97905759162304</v>
      </c>
      <c r="L11" s="17">
        <f t="shared" si="3"/>
        <v>292</v>
      </c>
      <c r="M11" s="17">
        <f t="shared" si="3"/>
        <v>135</v>
      </c>
      <c r="N11" s="18">
        <f t="shared" si="4"/>
        <v>46.23287671232877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29</v>
      </c>
      <c r="D12" s="11">
        <v>7</v>
      </c>
      <c r="E12" s="12">
        <f t="shared" si="0"/>
        <v>24.137931034482758</v>
      </c>
      <c r="F12" s="13">
        <v>76</v>
      </c>
      <c r="G12" s="13">
        <v>32</v>
      </c>
      <c r="H12" s="14">
        <f t="shared" si="1"/>
        <v>42.10526315789473</v>
      </c>
      <c r="I12" s="15">
        <v>383</v>
      </c>
      <c r="J12" s="15">
        <v>138</v>
      </c>
      <c r="K12" s="16">
        <f t="shared" si="2"/>
        <v>36.0313315926893</v>
      </c>
      <c r="L12" s="17">
        <f t="shared" si="3"/>
        <v>488</v>
      </c>
      <c r="M12" s="17">
        <f t="shared" si="3"/>
        <v>177</v>
      </c>
      <c r="N12" s="18">
        <f t="shared" si="4"/>
        <v>36.27049180327869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36</v>
      </c>
      <c r="D13" s="11">
        <v>8</v>
      </c>
      <c r="E13" s="12">
        <f t="shared" si="0"/>
        <v>22.22222222222222</v>
      </c>
      <c r="F13" s="13">
        <v>48</v>
      </c>
      <c r="G13" s="13">
        <v>29</v>
      </c>
      <c r="H13" s="14">
        <f t="shared" si="1"/>
        <v>60.416666666666664</v>
      </c>
      <c r="I13" s="15">
        <v>146</v>
      </c>
      <c r="J13" s="15">
        <v>43</v>
      </c>
      <c r="K13" s="16">
        <f t="shared" si="2"/>
        <v>29.45205479452055</v>
      </c>
      <c r="L13" s="17">
        <f t="shared" si="3"/>
        <v>230</v>
      </c>
      <c r="M13" s="17">
        <f t="shared" si="3"/>
        <v>80</v>
      </c>
      <c r="N13" s="18">
        <f t="shared" si="4"/>
        <v>34.78260869565217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4</v>
      </c>
      <c r="E14" s="12">
        <f t="shared" si="0"/>
        <v>25</v>
      </c>
      <c r="F14" s="13">
        <v>8</v>
      </c>
      <c r="G14" s="13">
        <v>4</v>
      </c>
      <c r="H14" s="14">
        <f t="shared" si="1"/>
        <v>50</v>
      </c>
      <c r="I14" s="15">
        <v>106</v>
      </c>
      <c r="J14" s="15">
        <v>49</v>
      </c>
      <c r="K14" s="16">
        <f t="shared" si="2"/>
        <v>46.22641509433962</v>
      </c>
      <c r="L14" s="17">
        <f t="shared" si="3"/>
        <v>130</v>
      </c>
      <c r="M14" s="17">
        <f t="shared" si="3"/>
        <v>57</v>
      </c>
      <c r="N14" s="18">
        <f t="shared" si="4"/>
        <v>43.84615384615385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14</v>
      </c>
      <c r="H15" s="14">
        <f t="shared" si="1"/>
        <v>51.85185185185185</v>
      </c>
      <c r="I15" s="15">
        <v>161</v>
      </c>
      <c r="J15" s="15">
        <v>71</v>
      </c>
      <c r="K15" s="16">
        <f t="shared" si="2"/>
        <v>44.099378881987576</v>
      </c>
      <c r="L15" s="17">
        <f t="shared" si="3"/>
        <v>196</v>
      </c>
      <c r="M15" s="17">
        <f t="shared" si="3"/>
        <v>86</v>
      </c>
      <c r="N15" s="18">
        <f t="shared" si="4"/>
        <v>43.87755102040816</v>
      </c>
      <c r="O15" s="17">
        <f t="shared" si="5"/>
        <v>0</v>
      </c>
    </row>
    <row r="16" spans="1:15" ht="18.75" customHeight="1">
      <c r="A16" s="9" t="s">
        <v>43</v>
      </c>
      <c r="B16" s="10" t="s">
        <v>44</v>
      </c>
      <c r="C16" s="11">
        <v>49</v>
      </c>
      <c r="D16" s="11">
        <v>8</v>
      </c>
      <c r="E16" s="12">
        <f t="shared" si="0"/>
        <v>16.3265306122449</v>
      </c>
      <c r="F16" s="13">
        <v>145</v>
      </c>
      <c r="G16" s="13">
        <v>68</v>
      </c>
      <c r="H16" s="14">
        <f t="shared" si="1"/>
        <v>46.89655172413793</v>
      </c>
      <c r="I16" s="15">
        <v>363</v>
      </c>
      <c r="J16" s="15">
        <v>92</v>
      </c>
      <c r="K16" s="16">
        <f t="shared" si="2"/>
        <v>25.344352617079892</v>
      </c>
      <c r="L16" s="17">
        <f t="shared" si="3"/>
        <v>557</v>
      </c>
      <c r="M16" s="17">
        <f t="shared" si="3"/>
        <v>168</v>
      </c>
      <c r="N16" s="18">
        <f t="shared" si="4"/>
        <v>30.16157989228007</v>
      </c>
      <c r="O16" s="2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29</v>
      </c>
      <c r="D17" s="11">
        <v>11</v>
      </c>
      <c r="E17" s="12">
        <f t="shared" si="0"/>
        <v>37.93103448275862</v>
      </c>
      <c r="F17" s="13">
        <v>11</v>
      </c>
      <c r="G17" s="13">
        <v>8</v>
      </c>
      <c r="H17" s="14">
        <f t="shared" si="1"/>
        <v>72.72727272727273</v>
      </c>
      <c r="I17" s="15">
        <v>66</v>
      </c>
      <c r="J17" s="15">
        <v>20</v>
      </c>
      <c r="K17" s="16">
        <f t="shared" si="2"/>
        <v>30.303030303030305</v>
      </c>
      <c r="L17" s="17">
        <f t="shared" si="3"/>
        <v>106</v>
      </c>
      <c r="M17" s="17">
        <f t="shared" si="3"/>
        <v>39</v>
      </c>
      <c r="N17" s="18">
        <f t="shared" si="4"/>
        <v>36.79245283018868</v>
      </c>
      <c r="O17" s="19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8</v>
      </c>
      <c r="E18" s="12">
        <f t="shared" si="0"/>
        <v>53.333333333333336</v>
      </c>
      <c r="F18" s="13">
        <v>28</v>
      </c>
      <c r="G18" s="13">
        <v>18</v>
      </c>
      <c r="H18" s="14">
        <f t="shared" si="1"/>
        <v>64.28571428571429</v>
      </c>
      <c r="I18" s="15">
        <v>102</v>
      </c>
      <c r="J18" s="15">
        <v>36</v>
      </c>
      <c r="K18" s="16">
        <f t="shared" si="2"/>
        <v>35.294117647058826</v>
      </c>
      <c r="L18" s="17">
        <f t="shared" si="3"/>
        <v>145</v>
      </c>
      <c r="M18" s="17">
        <f t="shared" si="3"/>
        <v>62</v>
      </c>
      <c r="N18" s="18">
        <f t="shared" si="4"/>
        <v>42.758620689655174</v>
      </c>
      <c r="O18" s="17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9</v>
      </c>
      <c r="E19" s="12">
        <f t="shared" si="0"/>
        <v>30</v>
      </c>
      <c r="F19" s="13">
        <v>78</v>
      </c>
      <c r="G19" s="13">
        <v>28</v>
      </c>
      <c r="H19" s="14">
        <f t="shared" si="1"/>
        <v>35.8974358974359</v>
      </c>
      <c r="I19" s="15">
        <v>246</v>
      </c>
      <c r="J19" s="15">
        <v>70</v>
      </c>
      <c r="K19" s="16">
        <f t="shared" si="2"/>
        <v>28.455284552845526</v>
      </c>
      <c r="L19" s="17">
        <f t="shared" si="3"/>
        <v>354</v>
      </c>
      <c r="M19" s="17">
        <f t="shared" si="3"/>
        <v>107</v>
      </c>
      <c r="N19" s="18">
        <f t="shared" si="4"/>
        <v>30.225988700564972</v>
      </c>
      <c r="O19" s="2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11</v>
      </c>
      <c r="E20" s="12">
        <f t="shared" si="0"/>
        <v>14.666666666666666</v>
      </c>
      <c r="F20" s="13">
        <v>170</v>
      </c>
      <c r="G20" s="13">
        <v>52</v>
      </c>
      <c r="H20" s="14">
        <f t="shared" si="1"/>
        <v>30.58823529411765</v>
      </c>
      <c r="I20" s="15">
        <v>407</v>
      </c>
      <c r="J20" s="15">
        <v>126</v>
      </c>
      <c r="K20" s="16">
        <f t="shared" si="2"/>
        <v>30.95823095823096</v>
      </c>
      <c r="L20" s="17">
        <f t="shared" si="3"/>
        <v>652</v>
      </c>
      <c r="M20" s="17">
        <f t="shared" si="3"/>
        <v>189</v>
      </c>
      <c r="N20" s="18">
        <f t="shared" si="4"/>
        <v>28.987730061349694</v>
      </c>
      <c r="O20" s="2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100</v>
      </c>
      <c r="D21" s="11">
        <v>24</v>
      </c>
      <c r="E21" s="12">
        <f t="shared" si="0"/>
        <v>24</v>
      </c>
      <c r="F21" s="13">
        <v>277</v>
      </c>
      <c r="G21" s="13">
        <v>128</v>
      </c>
      <c r="H21" s="14">
        <f t="shared" si="1"/>
        <v>46.20938628158845</v>
      </c>
      <c r="I21" s="15">
        <v>716</v>
      </c>
      <c r="J21" s="15">
        <v>226</v>
      </c>
      <c r="K21" s="16">
        <f t="shared" si="2"/>
        <v>31.564245810055862</v>
      </c>
      <c r="L21" s="17">
        <f t="shared" si="3"/>
        <v>1093</v>
      </c>
      <c r="M21" s="17">
        <f t="shared" si="3"/>
        <v>378</v>
      </c>
      <c r="N21" s="18">
        <f t="shared" si="4"/>
        <v>34.58371454711802</v>
      </c>
      <c r="O21" s="19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68</v>
      </c>
      <c r="D22" s="11">
        <v>10</v>
      </c>
      <c r="E22" s="12">
        <f t="shared" si="0"/>
        <v>14.705882352941178</v>
      </c>
      <c r="F22" s="13">
        <v>171</v>
      </c>
      <c r="G22" s="13">
        <v>75</v>
      </c>
      <c r="H22" s="14">
        <f t="shared" si="1"/>
        <v>43.859649122807014</v>
      </c>
      <c r="I22" s="15">
        <v>458</v>
      </c>
      <c r="J22" s="15">
        <v>124</v>
      </c>
      <c r="K22" s="16">
        <f t="shared" si="2"/>
        <v>27.074235807860266</v>
      </c>
      <c r="L22" s="17">
        <f t="shared" si="3"/>
        <v>697</v>
      </c>
      <c r="M22" s="17">
        <f t="shared" si="3"/>
        <v>209</v>
      </c>
      <c r="N22" s="18">
        <f t="shared" si="4"/>
        <v>29.98565279770445</v>
      </c>
      <c r="O22" s="2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131</v>
      </c>
      <c r="D23" s="11">
        <v>5</v>
      </c>
      <c r="E23" s="45">
        <f t="shared" si="0"/>
        <v>3.816793893129771</v>
      </c>
      <c r="F23" s="13">
        <v>152</v>
      </c>
      <c r="G23" s="13">
        <v>14</v>
      </c>
      <c r="H23" s="45">
        <f t="shared" si="1"/>
        <v>9.210526315789473</v>
      </c>
      <c r="I23" s="15">
        <v>561</v>
      </c>
      <c r="J23" s="15">
        <v>32</v>
      </c>
      <c r="K23" s="45">
        <f t="shared" si="2"/>
        <v>5.704099821746881</v>
      </c>
      <c r="L23" s="17">
        <f t="shared" si="3"/>
        <v>844</v>
      </c>
      <c r="M23" s="17">
        <f t="shared" si="3"/>
        <v>51</v>
      </c>
      <c r="N23" s="45">
        <f t="shared" si="4"/>
        <v>6.042654028436019</v>
      </c>
      <c r="O23" s="2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42</v>
      </c>
      <c r="D24" s="25">
        <v>16</v>
      </c>
      <c r="E24" s="12">
        <f t="shared" si="0"/>
        <v>38.095238095238095</v>
      </c>
      <c r="F24" s="13">
        <v>167</v>
      </c>
      <c r="G24" s="13">
        <v>92</v>
      </c>
      <c r="H24" s="14">
        <f t="shared" si="1"/>
        <v>55.08982035928144</v>
      </c>
      <c r="I24" s="15">
        <v>416</v>
      </c>
      <c r="J24" s="15">
        <v>170</v>
      </c>
      <c r="K24" s="16">
        <f t="shared" si="2"/>
        <v>40.86538461538461</v>
      </c>
      <c r="L24" s="17">
        <f t="shared" si="3"/>
        <v>625</v>
      </c>
      <c r="M24" s="17">
        <f t="shared" si="3"/>
        <v>278</v>
      </c>
      <c r="N24" s="18">
        <f t="shared" si="4"/>
        <v>44.48</v>
      </c>
      <c r="O24" s="19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54</v>
      </c>
      <c r="G25" s="13">
        <v>17</v>
      </c>
      <c r="H25" s="14">
        <f t="shared" si="1"/>
        <v>31.48148148148148</v>
      </c>
      <c r="I25" s="15">
        <v>141</v>
      </c>
      <c r="J25" s="15">
        <v>39</v>
      </c>
      <c r="K25" s="16">
        <f t="shared" si="2"/>
        <v>27.659574468085108</v>
      </c>
      <c r="L25" s="17">
        <f>SUM(C25,F25,I25)</f>
        <v>217</v>
      </c>
      <c r="M25" s="17">
        <f>SUM(D25,G25,J25)</f>
        <v>60</v>
      </c>
      <c r="N25" s="18">
        <f t="shared" si="4"/>
        <v>27.64976958525346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110</v>
      </c>
      <c r="D26" s="11">
        <v>28</v>
      </c>
      <c r="E26" s="12">
        <f t="shared" si="0"/>
        <v>25.454545454545453</v>
      </c>
      <c r="F26" s="13">
        <v>217</v>
      </c>
      <c r="G26" s="13">
        <v>62</v>
      </c>
      <c r="H26" s="14">
        <f t="shared" si="1"/>
        <v>28.57142857142857</v>
      </c>
      <c r="I26" s="15">
        <v>590</v>
      </c>
      <c r="J26" s="15">
        <v>173</v>
      </c>
      <c r="K26" s="16">
        <f t="shared" si="2"/>
        <v>29.322033898305083</v>
      </c>
      <c r="L26" s="17">
        <f>SUM(C26,F26,I26)</f>
        <v>917</v>
      </c>
      <c r="M26" s="17">
        <f>SUM(D26,G26,J26)</f>
        <v>263</v>
      </c>
      <c r="N26" s="18">
        <f t="shared" si="4"/>
        <v>28.680479825517995</v>
      </c>
      <c r="O26" s="19">
        <f t="shared" si="5"/>
        <v>0</v>
      </c>
      <c r="P26" t="s">
        <v>74</v>
      </c>
    </row>
    <row r="27" spans="2:15" ht="18.75" customHeight="1">
      <c r="B27" s="28" t="s">
        <v>64</v>
      </c>
      <c r="C27" s="29">
        <f>SUM(C20:C24,C26)</f>
        <v>526</v>
      </c>
      <c r="D27" s="29">
        <f>SUM(D20:D24,D26)</f>
        <v>94</v>
      </c>
      <c r="E27" s="30">
        <f t="shared" si="0"/>
        <v>17.870722433460077</v>
      </c>
      <c r="F27" s="31">
        <f>SUM(F20:F24,F26)</f>
        <v>1154</v>
      </c>
      <c r="G27" s="31">
        <f>SUM(G20:G24,G26)</f>
        <v>423</v>
      </c>
      <c r="H27" s="32">
        <f t="shared" si="1"/>
        <v>36.65511265164645</v>
      </c>
      <c r="I27" s="31">
        <f>SUM(I20:I24,I26)</f>
        <v>3148</v>
      </c>
      <c r="J27" s="31">
        <f>SUM(J20:J24,J26)</f>
        <v>851</v>
      </c>
      <c r="K27" s="32">
        <f t="shared" si="2"/>
        <v>27.033036848792886</v>
      </c>
      <c r="L27" s="31">
        <f>SUM(L20:L24,L26)</f>
        <v>4828</v>
      </c>
      <c r="M27" s="31">
        <f>SUM(M20:M24,M26)</f>
        <v>1368</v>
      </c>
      <c r="N27" s="32">
        <f t="shared" si="4"/>
        <v>28.334714167357085</v>
      </c>
      <c r="O27" s="31">
        <f>SUM(O20:O24,O26)</f>
        <v>0</v>
      </c>
    </row>
    <row r="28" spans="2:15" ht="18.75" customHeight="1">
      <c r="B28" s="33" t="s">
        <v>65</v>
      </c>
      <c r="C28" s="31">
        <f>SUM(C3:C18,C19,C25)</f>
        <v>531</v>
      </c>
      <c r="D28" s="31">
        <f>SUM(D3:D18,D19,D25)</f>
        <v>173</v>
      </c>
      <c r="E28" s="32">
        <f t="shared" si="0"/>
        <v>32.580037664783426</v>
      </c>
      <c r="F28" s="31">
        <f>SUM(F3:F18,F19,F25)</f>
        <v>908</v>
      </c>
      <c r="G28" s="31">
        <f>SUM(G3:G18,G19,G25)</f>
        <v>454</v>
      </c>
      <c r="H28" s="32">
        <f t="shared" si="1"/>
        <v>50</v>
      </c>
      <c r="I28" s="31">
        <f>SUM(I3:I18,I19,I25)</f>
        <v>3417</v>
      </c>
      <c r="J28" s="31">
        <f>SUM(J3:J18,J19,J25)</f>
        <v>1278</v>
      </c>
      <c r="K28" s="32">
        <f t="shared" si="2"/>
        <v>37.40122914837577</v>
      </c>
      <c r="L28" s="31">
        <f>SUM(L3:L18,L19,L25)</f>
        <v>4856</v>
      </c>
      <c r="M28" s="31">
        <f>SUM(M3:M18,M19,M25)</f>
        <v>1905</v>
      </c>
      <c r="N28" s="32">
        <f t="shared" si="4"/>
        <v>39.229818780889616</v>
      </c>
      <c r="O28" s="31">
        <f>SUM(O3:O18,O19,O25)</f>
        <v>3</v>
      </c>
    </row>
    <row r="29" spans="2:15" ht="18.75" customHeight="1" thickBot="1">
      <c r="B29" s="34" t="s">
        <v>66</v>
      </c>
      <c r="C29" s="35">
        <f>SUM(C27:C28)</f>
        <v>1057</v>
      </c>
      <c r="D29" s="35">
        <f>SUM(D27:D28)</f>
        <v>267</v>
      </c>
      <c r="E29" s="36">
        <f t="shared" si="0"/>
        <v>25.260170293282876</v>
      </c>
      <c r="F29" s="35">
        <f>SUM(F27:F28)</f>
        <v>2062</v>
      </c>
      <c r="G29" s="35">
        <f>SUM(G27:G28)</f>
        <v>877</v>
      </c>
      <c r="H29" s="36">
        <f t="shared" si="1"/>
        <v>42.53152279340446</v>
      </c>
      <c r="I29" s="35">
        <f>SUM(I27:I28)</f>
        <v>6565</v>
      </c>
      <c r="J29" s="35">
        <f>SUM(J27:J28)</f>
        <v>2129</v>
      </c>
      <c r="K29" s="36">
        <f t="shared" si="2"/>
        <v>32.42955064737243</v>
      </c>
      <c r="L29" s="35">
        <f>SUM(L27:L28)</f>
        <v>9684</v>
      </c>
      <c r="M29" s="35">
        <f>SUM(M27:M28)</f>
        <v>3273</v>
      </c>
      <c r="N29" s="36">
        <f t="shared" si="4"/>
        <v>33.798017348203224</v>
      </c>
      <c r="O29" s="35">
        <f>SUM(O27:O28)</f>
        <v>3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0</v>
      </c>
      <c r="D33" s="41" t="s">
        <v>68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3</v>
      </c>
      <c r="D36" s="41" t="s">
        <v>68</v>
      </c>
    </row>
    <row r="37" spans="2:4" ht="18.75" customHeight="1" thickBot="1">
      <c r="B37" s="42" t="s">
        <v>9</v>
      </c>
      <c r="C37" s="43">
        <f>C36/C35*100</f>
        <v>16.666666666666664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3</v>
      </c>
      <c r="D39" s="41" t="s">
        <v>68</v>
      </c>
    </row>
    <row r="40" spans="2:4" ht="18.75" customHeight="1" thickBot="1">
      <c r="B40" s="42" t="s">
        <v>9</v>
      </c>
      <c r="C40" s="43">
        <f>C39/C38*100</f>
        <v>12.5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24" sqref="O24:O26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16</v>
      </c>
    </row>
    <row r="3" spans="1:15" ht="18.75" customHeight="1">
      <c r="A3" s="9" t="s">
        <v>17</v>
      </c>
      <c r="B3" s="10" t="s">
        <v>18</v>
      </c>
      <c r="C3" s="11">
        <v>19</v>
      </c>
      <c r="D3" s="11">
        <v>18</v>
      </c>
      <c r="E3" s="12">
        <f>D3/C3*100</f>
        <v>94.73684210526315</v>
      </c>
      <c r="F3" s="13">
        <v>15</v>
      </c>
      <c r="G3" s="13">
        <v>14</v>
      </c>
      <c r="H3" s="14">
        <f>G3/F3*100</f>
        <v>93.33333333333333</v>
      </c>
      <c r="I3" s="15">
        <v>68</v>
      </c>
      <c r="J3" s="15">
        <v>60</v>
      </c>
      <c r="K3" s="16">
        <f>J3/I3*100</f>
        <v>88.23529411764706</v>
      </c>
      <c r="L3" s="17">
        <f>SUM(C3,F3,I3)</f>
        <v>102</v>
      </c>
      <c r="M3" s="17">
        <f>SUM(D3,G3,J3)</f>
        <v>92</v>
      </c>
      <c r="N3" s="18">
        <f>M3/L3*100</f>
        <v>90.19607843137256</v>
      </c>
      <c r="O3" s="17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18</v>
      </c>
      <c r="D4" s="11">
        <v>6</v>
      </c>
      <c r="E4" s="12">
        <f aca="true" t="shared" si="0" ref="E4:E29">D4/C4*100</f>
        <v>33.33333333333333</v>
      </c>
      <c r="F4" s="13">
        <v>26</v>
      </c>
      <c r="G4" s="13">
        <v>7</v>
      </c>
      <c r="H4" s="14">
        <f aca="true" t="shared" si="1" ref="H4:H29">G4/F4*100</f>
        <v>26.923076923076923</v>
      </c>
      <c r="I4" s="15">
        <v>82</v>
      </c>
      <c r="J4" s="15">
        <v>41</v>
      </c>
      <c r="K4" s="16">
        <f aca="true" t="shared" si="2" ref="K4:K29">J4/I4*100</f>
        <v>50</v>
      </c>
      <c r="L4" s="17">
        <f aca="true" t="shared" si="3" ref="L4:M24">SUM(C4,F4,I4)</f>
        <v>126</v>
      </c>
      <c r="M4" s="17">
        <f t="shared" si="3"/>
        <v>54</v>
      </c>
      <c r="N4" s="18">
        <f aca="true" t="shared" si="4" ref="N4:N29">M4/L4*100</f>
        <v>42.857142857142854</v>
      </c>
      <c r="O4" s="60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18</v>
      </c>
      <c r="E5" s="12">
        <f t="shared" si="0"/>
        <v>40.909090909090914</v>
      </c>
      <c r="F5" s="13">
        <v>69</v>
      </c>
      <c r="G5" s="13">
        <v>44</v>
      </c>
      <c r="H5" s="14">
        <f t="shared" si="1"/>
        <v>63.76811594202898</v>
      </c>
      <c r="I5" s="15">
        <v>268</v>
      </c>
      <c r="J5" s="15">
        <v>104</v>
      </c>
      <c r="K5" s="16">
        <f t="shared" si="2"/>
        <v>38.80597014925373</v>
      </c>
      <c r="L5" s="17">
        <f t="shared" si="3"/>
        <v>381</v>
      </c>
      <c r="M5" s="17">
        <f t="shared" si="3"/>
        <v>166</v>
      </c>
      <c r="N5" s="18">
        <f t="shared" si="4"/>
        <v>43.569553805774284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45</v>
      </c>
      <c r="G6" s="13">
        <v>25</v>
      </c>
      <c r="H6" s="14">
        <f t="shared" si="1"/>
        <v>55.55555555555556</v>
      </c>
      <c r="I6" s="15">
        <v>250</v>
      </c>
      <c r="J6" s="15">
        <v>102</v>
      </c>
      <c r="K6" s="16">
        <f t="shared" si="2"/>
        <v>40.8</v>
      </c>
      <c r="L6" s="17">
        <f t="shared" si="3"/>
        <v>316</v>
      </c>
      <c r="M6" s="17">
        <f t="shared" si="3"/>
        <v>133</v>
      </c>
      <c r="N6" s="18">
        <f t="shared" si="4"/>
        <v>42.08860759493671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6</v>
      </c>
      <c r="E7" s="12">
        <f t="shared" si="0"/>
        <v>42.857142857142854</v>
      </c>
      <c r="F7" s="13">
        <v>25</v>
      </c>
      <c r="G7" s="13">
        <v>7</v>
      </c>
      <c r="H7" s="14">
        <f t="shared" si="1"/>
        <v>28.000000000000004</v>
      </c>
      <c r="I7" s="15">
        <v>122</v>
      </c>
      <c r="J7" s="15">
        <v>84</v>
      </c>
      <c r="K7" s="16">
        <f t="shared" si="2"/>
        <v>68.85245901639344</v>
      </c>
      <c r="L7" s="17">
        <f t="shared" si="3"/>
        <v>161</v>
      </c>
      <c r="M7" s="17">
        <f t="shared" si="3"/>
        <v>97</v>
      </c>
      <c r="N7" s="18">
        <f t="shared" si="4"/>
        <v>60.24844720496895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61</v>
      </c>
      <c r="D8" s="11">
        <v>26</v>
      </c>
      <c r="E8" s="12">
        <f t="shared" si="0"/>
        <v>42.62295081967213</v>
      </c>
      <c r="F8" s="13">
        <v>45</v>
      </c>
      <c r="G8" s="13">
        <v>17</v>
      </c>
      <c r="H8" s="14">
        <f t="shared" si="1"/>
        <v>37.77777777777778</v>
      </c>
      <c r="I8" s="15">
        <v>180</v>
      </c>
      <c r="J8" s="15">
        <v>95</v>
      </c>
      <c r="K8" s="16">
        <f t="shared" si="2"/>
        <v>52.77777777777778</v>
      </c>
      <c r="L8" s="17">
        <f t="shared" si="3"/>
        <v>286</v>
      </c>
      <c r="M8" s="17">
        <f t="shared" si="3"/>
        <v>138</v>
      </c>
      <c r="N8" s="18">
        <f t="shared" si="4"/>
        <v>48.25174825174825</v>
      </c>
      <c r="O8" s="60">
        <f t="shared" si="5"/>
        <v>0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5</v>
      </c>
      <c r="E9" s="12">
        <f t="shared" si="0"/>
        <v>55.55555555555556</v>
      </c>
      <c r="F9" s="13">
        <v>80</v>
      </c>
      <c r="G9" s="13">
        <v>66</v>
      </c>
      <c r="H9" s="14">
        <f t="shared" si="1"/>
        <v>82.5</v>
      </c>
      <c r="I9" s="15">
        <v>190</v>
      </c>
      <c r="J9" s="15">
        <v>118</v>
      </c>
      <c r="K9" s="16">
        <f t="shared" si="2"/>
        <v>62.10526315789474</v>
      </c>
      <c r="L9" s="17">
        <f t="shared" si="3"/>
        <v>279</v>
      </c>
      <c r="M9" s="17">
        <f t="shared" si="3"/>
        <v>189</v>
      </c>
      <c r="N9" s="18">
        <f t="shared" si="4"/>
        <v>67.74193548387096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72</v>
      </c>
      <c r="D10" s="11">
        <v>22</v>
      </c>
      <c r="E10" s="12">
        <f t="shared" si="0"/>
        <v>30.555555555555557</v>
      </c>
      <c r="F10" s="13">
        <v>68</v>
      </c>
      <c r="G10" s="13">
        <v>38</v>
      </c>
      <c r="H10" s="14">
        <f t="shared" si="1"/>
        <v>55.88235294117647</v>
      </c>
      <c r="I10" s="15">
        <v>350</v>
      </c>
      <c r="J10" s="15">
        <v>107</v>
      </c>
      <c r="K10" s="16">
        <f t="shared" si="2"/>
        <v>30.571428571428573</v>
      </c>
      <c r="L10" s="17">
        <f t="shared" si="3"/>
        <v>490</v>
      </c>
      <c r="M10" s="17">
        <f t="shared" si="3"/>
        <v>167</v>
      </c>
      <c r="N10" s="18">
        <f t="shared" si="4"/>
        <v>34.08163265306122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16</v>
      </c>
      <c r="E11" s="12">
        <f t="shared" si="0"/>
        <v>39.02439024390244</v>
      </c>
      <c r="F11" s="13">
        <v>60</v>
      </c>
      <c r="G11" s="13">
        <v>37</v>
      </c>
      <c r="H11" s="14">
        <f t="shared" si="1"/>
        <v>61.66666666666667</v>
      </c>
      <c r="I11" s="15">
        <v>191</v>
      </c>
      <c r="J11" s="15">
        <v>85</v>
      </c>
      <c r="K11" s="16">
        <f t="shared" si="2"/>
        <v>44.50261780104712</v>
      </c>
      <c r="L11" s="17">
        <f t="shared" si="3"/>
        <v>292</v>
      </c>
      <c r="M11" s="17">
        <f t="shared" si="3"/>
        <v>138</v>
      </c>
      <c r="N11" s="18">
        <f t="shared" si="4"/>
        <v>47.26027397260274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29</v>
      </c>
      <c r="D12" s="11">
        <v>7</v>
      </c>
      <c r="E12" s="12">
        <f t="shared" si="0"/>
        <v>24.137931034482758</v>
      </c>
      <c r="F12" s="13">
        <v>76</v>
      </c>
      <c r="G12" s="13">
        <v>32</v>
      </c>
      <c r="H12" s="14">
        <f t="shared" si="1"/>
        <v>42.10526315789473</v>
      </c>
      <c r="I12" s="15">
        <v>383</v>
      </c>
      <c r="J12" s="15">
        <v>142</v>
      </c>
      <c r="K12" s="16">
        <f t="shared" si="2"/>
        <v>37.0757180156658</v>
      </c>
      <c r="L12" s="17">
        <f t="shared" si="3"/>
        <v>488</v>
      </c>
      <c r="M12" s="17">
        <f t="shared" si="3"/>
        <v>181</v>
      </c>
      <c r="N12" s="18">
        <f t="shared" si="4"/>
        <v>37.09016393442623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36</v>
      </c>
      <c r="D13" s="11">
        <v>9</v>
      </c>
      <c r="E13" s="12">
        <f t="shared" si="0"/>
        <v>25</v>
      </c>
      <c r="F13" s="13">
        <v>48</v>
      </c>
      <c r="G13" s="13">
        <v>31</v>
      </c>
      <c r="H13" s="14">
        <f t="shared" si="1"/>
        <v>64.58333333333334</v>
      </c>
      <c r="I13" s="15">
        <v>146</v>
      </c>
      <c r="J13" s="15">
        <v>43</v>
      </c>
      <c r="K13" s="16">
        <f t="shared" si="2"/>
        <v>29.45205479452055</v>
      </c>
      <c r="L13" s="17">
        <f t="shared" si="3"/>
        <v>230</v>
      </c>
      <c r="M13" s="17">
        <f t="shared" si="3"/>
        <v>83</v>
      </c>
      <c r="N13" s="18">
        <f t="shared" si="4"/>
        <v>36.08695652173913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4</v>
      </c>
      <c r="E14" s="12">
        <f t="shared" si="0"/>
        <v>25</v>
      </c>
      <c r="F14" s="13">
        <v>8</v>
      </c>
      <c r="G14" s="13">
        <v>4</v>
      </c>
      <c r="H14" s="14">
        <f t="shared" si="1"/>
        <v>50</v>
      </c>
      <c r="I14" s="15">
        <v>106</v>
      </c>
      <c r="J14" s="15">
        <v>50</v>
      </c>
      <c r="K14" s="16">
        <f t="shared" si="2"/>
        <v>47.16981132075472</v>
      </c>
      <c r="L14" s="17">
        <f t="shared" si="3"/>
        <v>130</v>
      </c>
      <c r="M14" s="17">
        <f t="shared" si="3"/>
        <v>58</v>
      </c>
      <c r="N14" s="18">
        <f t="shared" si="4"/>
        <v>44.61538461538462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15</v>
      </c>
      <c r="H15" s="14">
        <f t="shared" si="1"/>
        <v>55.55555555555556</v>
      </c>
      <c r="I15" s="15">
        <v>161</v>
      </c>
      <c r="J15" s="15">
        <v>78</v>
      </c>
      <c r="K15" s="16">
        <f t="shared" si="2"/>
        <v>48.4472049689441</v>
      </c>
      <c r="L15" s="17">
        <f t="shared" si="3"/>
        <v>196</v>
      </c>
      <c r="M15" s="17">
        <f t="shared" si="3"/>
        <v>94</v>
      </c>
      <c r="N15" s="18">
        <f t="shared" si="4"/>
        <v>47.95918367346938</v>
      </c>
      <c r="O15" s="60">
        <f t="shared" si="5"/>
        <v>0</v>
      </c>
    </row>
    <row r="16" spans="1:15" ht="18.75" customHeight="1">
      <c r="A16" s="9" t="s">
        <v>43</v>
      </c>
      <c r="B16" s="10" t="s">
        <v>44</v>
      </c>
      <c r="C16" s="11">
        <v>49</v>
      </c>
      <c r="D16" s="11">
        <v>8</v>
      </c>
      <c r="E16" s="12">
        <f t="shared" si="0"/>
        <v>16.3265306122449</v>
      </c>
      <c r="F16" s="13">
        <v>145</v>
      </c>
      <c r="G16" s="13">
        <v>74</v>
      </c>
      <c r="H16" s="14">
        <f t="shared" si="1"/>
        <v>51.03448275862069</v>
      </c>
      <c r="I16" s="15">
        <v>363</v>
      </c>
      <c r="J16" s="15">
        <v>102</v>
      </c>
      <c r="K16" s="16">
        <f t="shared" si="2"/>
        <v>28.09917355371901</v>
      </c>
      <c r="L16" s="17">
        <f t="shared" si="3"/>
        <v>557</v>
      </c>
      <c r="M16" s="17">
        <f t="shared" si="3"/>
        <v>184</v>
      </c>
      <c r="N16" s="18">
        <f t="shared" si="4"/>
        <v>33.034111310592465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29</v>
      </c>
      <c r="D17" s="11">
        <v>11</v>
      </c>
      <c r="E17" s="12">
        <f t="shared" si="0"/>
        <v>37.93103448275862</v>
      </c>
      <c r="F17" s="13">
        <v>11</v>
      </c>
      <c r="G17" s="13">
        <v>8</v>
      </c>
      <c r="H17" s="14">
        <f t="shared" si="1"/>
        <v>72.72727272727273</v>
      </c>
      <c r="I17" s="15">
        <v>66</v>
      </c>
      <c r="J17" s="15">
        <v>21</v>
      </c>
      <c r="K17" s="16">
        <f t="shared" si="2"/>
        <v>31.818181818181817</v>
      </c>
      <c r="L17" s="17">
        <f t="shared" si="3"/>
        <v>106</v>
      </c>
      <c r="M17" s="17">
        <f t="shared" si="3"/>
        <v>40</v>
      </c>
      <c r="N17" s="18">
        <f t="shared" si="4"/>
        <v>37.735849056603776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8</v>
      </c>
      <c r="E18" s="12">
        <f t="shared" si="0"/>
        <v>53.333333333333336</v>
      </c>
      <c r="F18" s="13">
        <v>28</v>
      </c>
      <c r="G18" s="13">
        <v>18</v>
      </c>
      <c r="H18" s="14">
        <f t="shared" si="1"/>
        <v>64.28571428571429</v>
      </c>
      <c r="I18" s="15">
        <v>102</v>
      </c>
      <c r="J18" s="15">
        <v>36</v>
      </c>
      <c r="K18" s="16">
        <f t="shared" si="2"/>
        <v>35.294117647058826</v>
      </c>
      <c r="L18" s="17">
        <f t="shared" si="3"/>
        <v>145</v>
      </c>
      <c r="M18" s="17">
        <f t="shared" si="3"/>
        <v>62</v>
      </c>
      <c r="N18" s="18">
        <f t="shared" si="4"/>
        <v>42.758620689655174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9</v>
      </c>
      <c r="E19" s="12">
        <f t="shared" si="0"/>
        <v>30</v>
      </c>
      <c r="F19" s="13">
        <v>78</v>
      </c>
      <c r="G19" s="13">
        <v>30</v>
      </c>
      <c r="H19" s="14">
        <f t="shared" si="1"/>
        <v>38.46153846153847</v>
      </c>
      <c r="I19" s="15">
        <v>246</v>
      </c>
      <c r="J19" s="15">
        <v>78</v>
      </c>
      <c r="K19" s="16">
        <f t="shared" si="2"/>
        <v>31.70731707317073</v>
      </c>
      <c r="L19" s="17">
        <f t="shared" si="3"/>
        <v>354</v>
      </c>
      <c r="M19" s="17">
        <f t="shared" si="3"/>
        <v>117</v>
      </c>
      <c r="N19" s="18">
        <f t="shared" si="4"/>
        <v>33.05084745762712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12</v>
      </c>
      <c r="E20" s="12">
        <f t="shared" si="0"/>
        <v>16</v>
      </c>
      <c r="F20" s="13">
        <v>170</v>
      </c>
      <c r="G20" s="13">
        <v>58</v>
      </c>
      <c r="H20" s="14">
        <f t="shared" si="1"/>
        <v>34.11764705882353</v>
      </c>
      <c r="I20" s="15">
        <v>407</v>
      </c>
      <c r="J20" s="15">
        <v>135</v>
      </c>
      <c r="K20" s="16">
        <f t="shared" si="2"/>
        <v>33.169533169533175</v>
      </c>
      <c r="L20" s="17">
        <f t="shared" si="3"/>
        <v>652</v>
      </c>
      <c r="M20" s="17">
        <f t="shared" si="3"/>
        <v>205</v>
      </c>
      <c r="N20" s="18">
        <f t="shared" si="4"/>
        <v>31.441717791411044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100</v>
      </c>
      <c r="D21" s="11">
        <v>29</v>
      </c>
      <c r="E21" s="12">
        <f t="shared" si="0"/>
        <v>28.999999999999996</v>
      </c>
      <c r="F21" s="13">
        <v>277</v>
      </c>
      <c r="G21" s="13">
        <v>140</v>
      </c>
      <c r="H21" s="14">
        <f t="shared" si="1"/>
        <v>50.54151624548736</v>
      </c>
      <c r="I21" s="15">
        <v>716</v>
      </c>
      <c r="J21" s="15">
        <v>271</v>
      </c>
      <c r="K21" s="16">
        <f t="shared" si="2"/>
        <v>37.849162011173185</v>
      </c>
      <c r="L21" s="17">
        <f t="shared" si="3"/>
        <v>1093</v>
      </c>
      <c r="M21" s="17">
        <f t="shared" si="3"/>
        <v>440</v>
      </c>
      <c r="N21" s="18">
        <f t="shared" si="4"/>
        <v>40.256175663311986</v>
      </c>
      <c r="O21" s="60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68</v>
      </c>
      <c r="D22" s="11">
        <v>12</v>
      </c>
      <c r="E22" s="12">
        <f t="shared" si="0"/>
        <v>17.647058823529413</v>
      </c>
      <c r="F22" s="13">
        <v>171</v>
      </c>
      <c r="G22" s="13">
        <v>79</v>
      </c>
      <c r="H22" s="14">
        <f t="shared" si="1"/>
        <v>46.198830409356724</v>
      </c>
      <c r="I22" s="15">
        <v>458</v>
      </c>
      <c r="J22" s="15">
        <v>139</v>
      </c>
      <c r="K22" s="16">
        <f t="shared" si="2"/>
        <v>30.349344978165938</v>
      </c>
      <c r="L22" s="17">
        <f t="shared" si="3"/>
        <v>697</v>
      </c>
      <c r="M22" s="17">
        <f t="shared" si="3"/>
        <v>230</v>
      </c>
      <c r="N22" s="18">
        <f t="shared" si="4"/>
        <v>32.99856527977044</v>
      </c>
      <c r="O22" s="2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131</v>
      </c>
      <c r="D23" s="11">
        <v>7</v>
      </c>
      <c r="E23" s="45">
        <f t="shared" si="0"/>
        <v>5.343511450381679</v>
      </c>
      <c r="F23" s="13">
        <v>152</v>
      </c>
      <c r="G23" s="13">
        <v>14</v>
      </c>
      <c r="H23" s="45">
        <f t="shared" si="1"/>
        <v>9.210526315789473</v>
      </c>
      <c r="I23" s="15">
        <v>561</v>
      </c>
      <c r="J23" s="15">
        <v>33</v>
      </c>
      <c r="K23" s="45">
        <f t="shared" si="2"/>
        <v>5.88235294117647</v>
      </c>
      <c r="L23" s="17">
        <f t="shared" si="3"/>
        <v>844</v>
      </c>
      <c r="M23" s="17">
        <f t="shared" si="3"/>
        <v>54</v>
      </c>
      <c r="N23" s="45">
        <f t="shared" si="4"/>
        <v>6.398104265402843</v>
      </c>
      <c r="O23" s="2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42</v>
      </c>
      <c r="D24" s="25">
        <v>17</v>
      </c>
      <c r="E24" s="12">
        <f t="shared" si="0"/>
        <v>40.476190476190474</v>
      </c>
      <c r="F24" s="13">
        <v>167</v>
      </c>
      <c r="G24" s="13">
        <v>97</v>
      </c>
      <c r="H24" s="14">
        <f t="shared" si="1"/>
        <v>58.08383233532935</v>
      </c>
      <c r="I24" s="15">
        <v>416</v>
      </c>
      <c r="J24" s="15">
        <v>177</v>
      </c>
      <c r="K24" s="16">
        <f t="shared" si="2"/>
        <v>42.54807692307692</v>
      </c>
      <c r="L24" s="17">
        <f t="shared" si="3"/>
        <v>625</v>
      </c>
      <c r="M24" s="17">
        <f t="shared" si="3"/>
        <v>291</v>
      </c>
      <c r="N24" s="18">
        <f t="shared" si="4"/>
        <v>46.56</v>
      </c>
      <c r="O24" s="60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54</v>
      </c>
      <c r="G25" s="13">
        <v>17</v>
      </c>
      <c r="H25" s="14">
        <f t="shared" si="1"/>
        <v>31.48148148148148</v>
      </c>
      <c r="I25" s="15">
        <v>141</v>
      </c>
      <c r="J25" s="15">
        <v>39</v>
      </c>
      <c r="K25" s="16">
        <f t="shared" si="2"/>
        <v>27.659574468085108</v>
      </c>
      <c r="L25" s="17">
        <f>SUM(C25,F25,I25)</f>
        <v>217</v>
      </c>
      <c r="M25" s="17">
        <f>SUM(D25,G25,J25)</f>
        <v>60</v>
      </c>
      <c r="N25" s="18">
        <f t="shared" si="4"/>
        <v>27.64976958525346</v>
      </c>
      <c r="O25" s="6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110</v>
      </c>
      <c r="D26" s="11">
        <v>43</v>
      </c>
      <c r="E26" s="12">
        <f t="shared" si="0"/>
        <v>39.09090909090909</v>
      </c>
      <c r="F26" s="13">
        <v>217</v>
      </c>
      <c r="G26" s="13">
        <v>95</v>
      </c>
      <c r="H26" s="14">
        <f t="shared" si="1"/>
        <v>43.77880184331797</v>
      </c>
      <c r="I26" s="15">
        <v>590</v>
      </c>
      <c r="J26" s="15">
        <v>251</v>
      </c>
      <c r="K26" s="16">
        <f t="shared" si="2"/>
        <v>42.54237288135593</v>
      </c>
      <c r="L26" s="17">
        <f>SUM(C26,F26,I26)</f>
        <v>917</v>
      </c>
      <c r="M26" s="17">
        <f>SUM(D26,G26,J26)</f>
        <v>389</v>
      </c>
      <c r="N26" s="18">
        <f t="shared" si="4"/>
        <v>42.420937840785164</v>
      </c>
      <c r="O26" s="60">
        <f t="shared" si="5"/>
        <v>0</v>
      </c>
      <c r="P26" t="s">
        <v>74</v>
      </c>
    </row>
    <row r="27" spans="2:15" ht="18.75" customHeight="1">
      <c r="B27" s="28" t="s">
        <v>64</v>
      </c>
      <c r="C27" s="29">
        <f>SUM(C20:C24,C26)</f>
        <v>526</v>
      </c>
      <c r="D27" s="29">
        <f>SUM(D20:D24,D26)</f>
        <v>120</v>
      </c>
      <c r="E27" s="30">
        <f t="shared" si="0"/>
        <v>22.813688212927758</v>
      </c>
      <c r="F27" s="31">
        <f>SUM(F20:F24,F26)</f>
        <v>1154</v>
      </c>
      <c r="G27" s="31">
        <f>SUM(G20:G24,G26)</f>
        <v>483</v>
      </c>
      <c r="H27" s="32">
        <f t="shared" si="1"/>
        <v>41.85441941074524</v>
      </c>
      <c r="I27" s="31">
        <f>SUM(I20:I24,I26)</f>
        <v>3148</v>
      </c>
      <c r="J27" s="31">
        <f>SUM(J20:J24,J26)</f>
        <v>1006</v>
      </c>
      <c r="K27" s="32">
        <f t="shared" si="2"/>
        <v>31.95679796696315</v>
      </c>
      <c r="L27" s="31">
        <f>SUM(L20:L24,L26)</f>
        <v>4828</v>
      </c>
      <c r="M27" s="31">
        <f>SUM(M20:M24,M26)</f>
        <v>1609</v>
      </c>
      <c r="N27" s="32">
        <f t="shared" si="4"/>
        <v>33.326429163214584</v>
      </c>
      <c r="O27" s="31">
        <f>SUM(O20:O24,O26)</f>
        <v>0</v>
      </c>
    </row>
    <row r="28" spans="2:15" ht="18.75" customHeight="1">
      <c r="B28" s="33" t="s">
        <v>65</v>
      </c>
      <c r="C28" s="31">
        <f>SUM(C3:C18,C19,C25)</f>
        <v>533</v>
      </c>
      <c r="D28" s="31">
        <f>SUM(D3:D18,D19,D25)</f>
        <v>184</v>
      </c>
      <c r="E28" s="32">
        <f t="shared" si="0"/>
        <v>34.52157598499062</v>
      </c>
      <c r="F28" s="31">
        <f>SUM(F3:F18,F19,F25)</f>
        <v>908</v>
      </c>
      <c r="G28" s="31">
        <f>SUM(G3:G18,G19,G25)</f>
        <v>484</v>
      </c>
      <c r="H28" s="32">
        <f t="shared" si="1"/>
        <v>53.30396475770925</v>
      </c>
      <c r="I28" s="31">
        <f>SUM(I3:I18,I19,I25)</f>
        <v>3415</v>
      </c>
      <c r="J28" s="31">
        <f>SUM(J3:J18,J19,J25)</f>
        <v>1385</v>
      </c>
      <c r="K28" s="32">
        <f t="shared" si="2"/>
        <v>40.55636896046852</v>
      </c>
      <c r="L28" s="31">
        <f>SUM(L3:L18,L19,L25)</f>
        <v>4856</v>
      </c>
      <c r="M28" s="31">
        <f>SUM(M3:M18,M19,M25)</f>
        <v>2053</v>
      </c>
      <c r="N28" s="32">
        <f t="shared" si="4"/>
        <v>42.27759472817134</v>
      </c>
      <c r="O28" s="31">
        <f>SUM(O3:O18,O19,O25)</f>
        <v>3</v>
      </c>
    </row>
    <row r="29" spans="2:15" ht="18.75" customHeight="1" thickBot="1">
      <c r="B29" s="34" t="s">
        <v>66</v>
      </c>
      <c r="C29" s="35">
        <f>SUM(C27:C28)</f>
        <v>1059</v>
      </c>
      <c r="D29" s="35">
        <f>SUM(D27:D28)</f>
        <v>304</v>
      </c>
      <c r="E29" s="36">
        <f t="shared" si="0"/>
        <v>28.706326723323887</v>
      </c>
      <c r="F29" s="35">
        <f>SUM(F27:F28)</f>
        <v>2062</v>
      </c>
      <c r="G29" s="35">
        <f>SUM(G27:G28)</f>
        <v>967</v>
      </c>
      <c r="H29" s="36">
        <f t="shared" si="1"/>
        <v>46.89621726479146</v>
      </c>
      <c r="I29" s="35">
        <f>SUM(I27:I28)</f>
        <v>6563</v>
      </c>
      <c r="J29" s="35">
        <f>SUM(J27:J28)</f>
        <v>2391</v>
      </c>
      <c r="K29" s="36">
        <f t="shared" si="2"/>
        <v>36.43150998019198</v>
      </c>
      <c r="L29" s="35">
        <f>SUM(L27:L28)</f>
        <v>9684</v>
      </c>
      <c r="M29" s="35">
        <f>SUM(M27:M28)</f>
        <v>3662</v>
      </c>
      <c r="N29" s="36">
        <f t="shared" si="4"/>
        <v>37.81495249896737</v>
      </c>
      <c r="O29" s="35">
        <f>SUM(O27:O28)</f>
        <v>3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0</v>
      </c>
      <c r="D33" s="41" t="s">
        <v>68</v>
      </c>
    </row>
    <row r="34" spans="2:4" ht="18.75" customHeight="1" thickBot="1">
      <c r="B34" s="42" t="s">
        <v>9</v>
      </c>
      <c r="C34" s="43">
        <f>C33/C32*100</f>
        <v>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3</v>
      </c>
      <c r="D36" s="41" t="s">
        <v>68</v>
      </c>
    </row>
    <row r="37" spans="2:4" ht="18.75" customHeight="1" thickBot="1">
      <c r="B37" s="42" t="s">
        <v>9</v>
      </c>
      <c r="C37" s="43">
        <f>C36/C35*100</f>
        <v>16.666666666666664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3</v>
      </c>
      <c r="D39" s="41" t="s">
        <v>68</v>
      </c>
    </row>
    <row r="40" spans="2:4" ht="18.75" customHeight="1" thickBot="1">
      <c r="B40" s="42" t="s">
        <v>9</v>
      </c>
      <c r="C40" s="43">
        <f>C39/C38*100</f>
        <v>12.5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8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84</v>
      </c>
      <c r="J3" s="15">
        <v>68</v>
      </c>
      <c r="K3" s="16">
        <f>J3/I3*100</f>
        <v>80.95238095238095</v>
      </c>
      <c r="L3" s="17">
        <f>SUM(C3,F3,I3)</f>
        <v>124</v>
      </c>
      <c r="M3" s="17">
        <f>SUM(D3,G3,J3)</f>
        <v>105</v>
      </c>
      <c r="N3" s="18">
        <f>M3/L3*100</f>
        <v>84.67741935483872</v>
      </c>
      <c r="O3" s="17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21</v>
      </c>
      <c r="D4" s="11">
        <v>7</v>
      </c>
      <c r="E4" s="12">
        <f aca="true" t="shared" si="0" ref="E4:E29">D4/C4*100</f>
        <v>33.33333333333333</v>
      </c>
      <c r="F4" s="13">
        <v>28</v>
      </c>
      <c r="G4" s="13">
        <v>10</v>
      </c>
      <c r="H4" s="14">
        <f aca="true" t="shared" si="1" ref="H4:H29">G4/F4*100</f>
        <v>35.714285714285715</v>
      </c>
      <c r="I4" s="15">
        <v>95</v>
      </c>
      <c r="J4" s="15">
        <v>49</v>
      </c>
      <c r="K4" s="16">
        <f aca="true" t="shared" si="2" ref="K4:K29">J4/I4*100</f>
        <v>51.578947368421055</v>
      </c>
      <c r="L4" s="17">
        <f aca="true" t="shared" si="3" ref="L4:M24">SUM(C4,F4,I4)</f>
        <v>144</v>
      </c>
      <c r="M4" s="17">
        <f t="shared" si="3"/>
        <v>66</v>
      </c>
      <c r="N4" s="18">
        <f aca="true" t="shared" si="4" ref="N4:N29">M4/L4*100</f>
        <v>45.83333333333333</v>
      </c>
      <c r="O4" s="60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18</v>
      </c>
      <c r="E5" s="12">
        <f t="shared" si="0"/>
        <v>40.909090909090914</v>
      </c>
      <c r="F5" s="13">
        <v>69</v>
      </c>
      <c r="G5" s="13">
        <v>44</v>
      </c>
      <c r="H5" s="14">
        <f t="shared" si="1"/>
        <v>63.76811594202898</v>
      </c>
      <c r="I5" s="15">
        <v>268</v>
      </c>
      <c r="J5" s="15">
        <v>108</v>
      </c>
      <c r="K5" s="16">
        <f t="shared" si="2"/>
        <v>40.298507462686565</v>
      </c>
      <c r="L5" s="17">
        <f t="shared" si="3"/>
        <v>381</v>
      </c>
      <c r="M5" s="17">
        <f t="shared" si="3"/>
        <v>170</v>
      </c>
      <c r="N5" s="18">
        <f t="shared" si="4"/>
        <v>44.61942257217848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45</v>
      </c>
      <c r="G6" s="13">
        <v>25</v>
      </c>
      <c r="H6" s="14">
        <f t="shared" si="1"/>
        <v>55.55555555555556</v>
      </c>
      <c r="I6" s="15">
        <v>249</v>
      </c>
      <c r="J6" s="15">
        <v>111</v>
      </c>
      <c r="K6" s="16">
        <f t="shared" si="2"/>
        <v>44.57831325301205</v>
      </c>
      <c r="L6" s="17">
        <f t="shared" si="3"/>
        <v>315</v>
      </c>
      <c r="M6" s="17">
        <f t="shared" si="3"/>
        <v>142</v>
      </c>
      <c r="N6" s="18">
        <f t="shared" si="4"/>
        <v>45.07936507936508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13</v>
      </c>
      <c r="D7" s="11">
        <v>6</v>
      </c>
      <c r="E7" s="12">
        <f t="shared" si="0"/>
        <v>46.15384615384615</v>
      </c>
      <c r="F7" s="13">
        <v>23</v>
      </c>
      <c r="G7" s="13">
        <v>9</v>
      </c>
      <c r="H7" s="14">
        <f t="shared" si="1"/>
        <v>39.130434782608695</v>
      </c>
      <c r="I7" s="15">
        <v>126</v>
      </c>
      <c r="J7" s="15">
        <v>88</v>
      </c>
      <c r="K7" s="16">
        <f t="shared" si="2"/>
        <v>69.84126984126983</v>
      </c>
      <c r="L7" s="17">
        <f t="shared" si="3"/>
        <v>162</v>
      </c>
      <c r="M7" s="17">
        <f t="shared" si="3"/>
        <v>103</v>
      </c>
      <c r="N7" s="18">
        <f t="shared" si="4"/>
        <v>63.580246913580254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62</v>
      </c>
      <c r="D8" s="11">
        <v>28</v>
      </c>
      <c r="E8" s="12">
        <f t="shared" si="0"/>
        <v>45.16129032258064</v>
      </c>
      <c r="F8" s="13">
        <v>41</v>
      </c>
      <c r="G8" s="13">
        <v>19</v>
      </c>
      <c r="H8" s="14">
        <f t="shared" si="1"/>
        <v>46.34146341463415</v>
      </c>
      <c r="I8" s="15">
        <v>182</v>
      </c>
      <c r="J8" s="15">
        <v>100</v>
      </c>
      <c r="K8" s="16">
        <f t="shared" si="2"/>
        <v>54.94505494505495</v>
      </c>
      <c r="L8" s="17">
        <f t="shared" si="3"/>
        <v>285</v>
      </c>
      <c r="M8" s="17">
        <f t="shared" si="3"/>
        <v>147</v>
      </c>
      <c r="N8" s="18">
        <f t="shared" si="4"/>
        <v>51.578947368421055</v>
      </c>
      <c r="O8" s="17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5</v>
      </c>
      <c r="E9" s="12">
        <f t="shared" si="0"/>
        <v>55.55555555555556</v>
      </c>
      <c r="F9" s="13">
        <v>80</v>
      </c>
      <c r="G9" s="13">
        <v>66</v>
      </c>
      <c r="H9" s="14">
        <f t="shared" si="1"/>
        <v>82.5</v>
      </c>
      <c r="I9" s="15">
        <v>190</v>
      </c>
      <c r="J9" s="15">
        <v>122</v>
      </c>
      <c r="K9" s="16">
        <f t="shared" si="2"/>
        <v>64.21052631578948</v>
      </c>
      <c r="L9" s="17">
        <f t="shared" si="3"/>
        <v>279</v>
      </c>
      <c r="M9" s="17">
        <f t="shared" si="3"/>
        <v>193</v>
      </c>
      <c r="N9" s="18">
        <f t="shared" si="4"/>
        <v>69.17562724014337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71</v>
      </c>
      <c r="D10" s="11">
        <v>24</v>
      </c>
      <c r="E10" s="12">
        <f t="shared" si="0"/>
        <v>33.80281690140845</v>
      </c>
      <c r="F10" s="13">
        <v>66</v>
      </c>
      <c r="G10" s="13">
        <v>41</v>
      </c>
      <c r="H10" s="14">
        <f t="shared" si="1"/>
        <v>62.121212121212125</v>
      </c>
      <c r="I10" s="15">
        <v>348</v>
      </c>
      <c r="J10" s="15">
        <v>120</v>
      </c>
      <c r="K10" s="16">
        <f t="shared" si="2"/>
        <v>34.48275862068966</v>
      </c>
      <c r="L10" s="17">
        <f t="shared" si="3"/>
        <v>485</v>
      </c>
      <c r="M10" s="17">
        <f t="shared" si="3"/>
        <v>185</v>
      </c>
      <c r="N10" s="18">
        <f t="shared" si="4"/>
        <v>38.144329896907216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17</v>
      </c>
      <c r="E11" s="12">
        <f t="shared" si="0"/>
        <v>41.46341463414634</v>
      </c>
      <c r="F11" s="13">
        <v>60</v>
      </c>
      <c r="G11" s="13">
        <v>37</v>
      </c>
      <c r="H11" s="14">
        <f t="shared" si="1"/>
        <v>61.66666666666667</v>
      </c>
      <c r="I11" s="15">
        <v>191</v>
      </c>
      <c r="J11" s="15">
        <v>87</v>
      </c>
      <c r="K11" s="16">
        <f t="shared" si="2"/>
        <v>45.54973821989529</v>
      </c>
      <c r="L11" s="17">
        <f t="shared" si="3"/>
        <v>292</v>
      </c>
      <c r="M11" s="17">
        <f t="shared" si="3"/>
        <v>141</v>
      </c>
      <c r="N11" s="18">
        <f t="shared" si="4"/>
        <v>48.28767123287671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9</v>
      </c>
      <c r="E12" s="12">
        <f t="shared" si="0"/>
        <v>28.125</v>
      </c>
      <c r="F12" s="13">
        <v>76</v>
      </c>
      <c r="G12" s="13">
        <v>35</v>
      </c>
      <c r="H12" s="14">
        <f t="shared" si="1"/>
        <v>46.05263157894737</v>
      </c>
      <c r="I12" s="15">
        <v>391</v>
      </c>
      <c r="J12" s="15">
        <v>163</v>
      </c>
      <c r="K12" s="16">
        <f t="shared" si="2"/>
        <v>41.687979539641944</v>
      </c>
      <c r="L12" s="17">
        <f t="shared" si="3"/>
        <v>499</v>
      </c>
      <c r="M12" s="17">
        <f t="shared" si="3"/>
        <v>207</v>
      </c>
      <c r="N12" s="18">
        <f t="shared" si="4"/>
        <v>41.48296593186373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8</v>
      </c>
      <c r="E13" s="12">
        <f t="shared" si="0"/>
        <v>22.857142857142858</v>
      </c>
      <c r="F13" s="13">
        <v>46</v>
      </c>
      <c r="G13" s="13">
        <v>28</v>
      </c>
      <c r="H13" s="14">
        <f t="shared" si="1"/>
        <v>60.86956521739131</v>
      </c>
      <c r="I13" s="15">
        <v>146</v>
      </c>
      <c r="J13" s="15">
        <v>43</v>
      </c>
      <c r="K13" s="16">
        <f t="shared" si="2"/>
        <v>29.45205479452055</v>
      </c>
      <c r="L13" s="17">
        <f t="shared" si="3"/>
        <v>227</v>
      </c>
      <c r="M13" s="17">
        <f t="shared" si="3"/>
        <v>79</v>
      </c>
      <c r="N13" s="18">
        <f t="shared" si="4"/>
        <v>34.801762114537446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4</v>
      </c>
      <c r="E14" s="12">
        <f t="shared" si="0"/>
        <v>25</v>
      </c>
      <c r="F14" s="13">
        <v>8</v>
      </c>
      <c r="G14" s="13">
        <v>4</v>
      </c>
      <c r="H14" s="14">
        <f t="shared" si="1"/>
        <v>50</v>
      </c>
      <c r="I14" s="15">
        <v>106</v>
      </c>
      <c r="J14" s="15">
        <v>51</v>
      </c>
      <c r="K14" s="16">
        <f t="shared" si="2"/>
        <v>48.113207547169814</v>
      </c>
      <c r="L14" s="17">
        <f t="shared" si="3"/>
        <v>130</v>
      </c>
      <c r="M14" s="17">
        <f t="shared" si="3"/>
        <v>59</v>
      </c>
      <c r="N14" s="18">
        <f t="shared" si="4"/>
        <v>45.38461538461539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16</v>
      </c>
      <c r="H15" s="14">
        <f t="shared" si="1"/>
        <v>59.25925925925925</v>
      </c>
      <c r="I15" s="15">
        <v>161</v>
      </c>
      <c r="J15" s="15">
        <v>81</v>
      </c>
      <c r="K15" s="16">
        <f t="shared" si="2"/>
        <v>50.31055900621118</v>
      </c>
      <c r="L15" s="17">
        <f t="shared" si="3"/>
        <v>196</v>
      </c>
      <c r="M15" s="17">
        <f t="shared" si="3"/>
        <v>98</v>
      </c>
      <c r="N15" s="18">
        <f t="shared" si="4"/>
        <v>50</v>
      </c>
      <c r="O15" s="60">
        <f t="shared" si="5"/>
        <v>0</v>
      </c>
    </row>
    <row r="16" spans="1:15" ht="18.75" customHeight="1">
      <c r="A16" s="9" t="s">
        <v>43</v>
      </c>
      <c r="B16" s="10" t="s">
        <v>44</v>
      </c>
      <c r="C16" s="11">
        <v>50</v>
      </c>
      <c r="D16" s="11">
        <v>9</v>
      </c>
      <c r="E16" s="12">
        <f t="shared" si="0"/>
        <v>18</v>
      </c>
      <c r="F16" s="13">
        <v>145</v>
      </c>
      <c r="G16" s="13">
        <v>76</v>
      </c>
      <c r="H16" s="14">
        <f t="shared" si="1"/>
        <v>52.41379310344828</v>
      </c>
      <c r="I16" s="15">
        <v>363</v>
      </c>
      <c r="J16" s="15">
        <v>107</v>
      </c>
      <c r="K16" s="16">
        <f t="shared" si="2"/>
        <v>29.476584022038566</v>
      </c>
      <c r="L16" s="17">
        <f t="shared" si="3"/>
        <v>558</v>
      </c>
      <c r="M16" s="17">
        <f t="shared" si="3"/>
        <v>192</v>
      </c>
      <c r="N16" s="18">
        <f t="shared" si="4"/>
        <v>34.40860215053764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14</v>
      </c>
      <c r="E17" s="12">
        <f t="shared" si="0"/>
        <v>46.666666666666664</v>
      </c>
      <c r="F17" s="13">
        <v>13</v>
      </c>
      <c r="G17" s="13">
        <v>9</v>
      </c>
      <c r="H17" s="14">
        <f t="shared" si="1"/>
        <v>69.23076923076923</v>
      </c>
      <c r="I17" s="15">
        <v>68</v>
      </c>
      <c r="J17" s="15">
        <v>21</v>
      </c>
      <c r="K17" s="16">
        <f t="shared" si="2"/>
        <v>30.88235294117647</v>
      </c>
      <c r="L17" s="17">
        <f t="shared" si="3"/>
        <v>111</v>
      </c>
      <c r="M17" s="17">
        <f t="shared" si="3"/>
        <v>44</v>
      </c>
      <c r="N17" s="18">
        <f t="shared" si="4"/>
        <v>39.63963963963964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9</v>
      </c>
      <c r="E18" s="12">
        <f t="shared" si="0"/>
        <v>60</v>
      </c>
      <c r="F18" s="13">
        <v>28</v>
      </c>
      <c r="G18" s="13">
        <v>20</v>
      </c>
      <c r="H18" s="14">
        <f t="shared" si="1"/>
        <v>71.42857142857143</v>
      </c>
      <c r="I18" s="15">
        <v>102</v>
      </c>
      <c r="J18" s="15">
        <v>36</v>
      </c>
      <c r="K18" s="16">
        <f t="shared" si="2"/>
        <v>35.294117647058826</v>
      </c>
      <c r="L18" s="17">
        <f t="shared" si="3"/>
        <v>145</v>
      </c>
      <c r="M18" s="17">
        <f t="shared" si="3"/>
        <v>65</v>
      </c>
      <c r="N18" s="18">
        <f t="shared" si="4"/>
        <v>44.827586206896555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29</v>
      </c>
      <c r="D19" s="11">
        <v>9</v>
      </c>
      <c r="E19" s="12">
        <f t="shared" si="0"/>
        <v>31.03448275862069</v>
      </c>
      <c r="F19" s="13">
        <v>76</v>
      </c>
      <c r="G19" s="13">
        <v>35</v>
      </c>
      <c r="H19" s="14">
        <f t="shared" si="1"/>
        <v>46.05263157894737</v>
      </c>
      <c r="I19" s="15">
        <v>244</v>
      </c>
      <c r="J19" s="15">
        <v>79</v>
      </c>
      <c r="K19" s="16">
        <f t="shared" si="2"/>
        <v>32.37704918032787</v>
      </c>
      <c r="L19" s="17">
        <f t="shared" si="3"/>
        <v>349</v>
      </c>
      <c r="M19" s="17">
        <f t="shared" si="3"/>
        <v>123</v>
      </c>
      <c r="N19" s="18">
        <f t="shared" si="4"/>
        <v>35.24355300859599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12</v>
      </c>
      <c r="E20" s="12">
        <f t="shared" si="0"/>
        <v>16</v>
      </c>
      <c r="F20" s="13">
        <v>169</v>
      </c>
      <c r="G20" s="13">
        <v>60</v>
      </c>
      <c r="H20" s="14">
        <f t="shared" si="1"/>
        <v>35.50295857988166</v>
      </c>
      <c r="I20" s="15">
        <v>403</v>
      </c>
      <c r="J20" s="15">
        <v>141</v>
      </c>
      <c r="K20" s="16">
        <f t="shared" si="2"/>
        <v>34.98759305210918</v>
      </c>
      <c r="L20" s="17">
        <f t="shared" si="3"/>
        <v>647</v>
      </c>
      <c r="M20" s="17">
        <f t="shared" si="3"/>
        <v>213</v>
      </c>
      <c r="N20" s="18">
        <f t="shared" si="4"/>
        <v>32.92117465224111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109</v>
      </c>
      <c r="D21" s="11">
        <v>41</v>
      </c>
      <c r="E21" s="12">
        <f t="shared" si="0"/>
        <v>37.61467889908257</v>
      </c>
      <c r="F21" s="13">
        <v>287</v>
      </c>
      <c r="G21" s="13">
        <v>161</v>
      </c>
      <c r="H21" s="14">
        <f t="shared" si="1"/>
        <v>56.09756097560976</v>
      </c>
      <c r="I21" s="15">
        <v>734</v>
      </c>
      <c r="J21" s="15">
        <v>323</v>
      </c>
      <c r="K21" s="16">
        <f t="shared" si="2"/>
        <v>44.00544959128065</v>
      </c>
      <c r="L21" s="17">
        <f t="shared" si="3"/>
        <v>1130</v>
      </c>
      <c r="M21" s="17">
        <f t="shared" si="3"/>
        <v>525</v>
      </c>
      <c r="N21" s="18">
        <f t="shared" si="4"/>
        <v>46.46017699115044</v>
      </c>
      <c r="O21" s="60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61</v>
      </c>
      <c r="D22" s="11">
        <v>12</v>
      </c>
      <c r="E22" s="12">
        <f t="shared" si="0"/>
        <v>19.672131147540984</v>
      </c>
      <c r="F22" s="13">
        <v>161</v>
      </c>
      <c r="G22" s="13">
        <v>78</v>
      </c>
      <c r="H22" s="14">
        <f t="shared" si="1"/>
        <v>48.4472049689441</v>
      </c>
      <c r="I22" s="15">
        <v>435</v>
      </c>
      <c r="J22" s="15">
        <v>148</v>
      </c>
      <c r="K22" s="16">
        <f t="shared" si="2"/>
        <v>34.02298850574713</v>
      </c>
      <c r="L22" s="17">
        <f t="shared" si="3"/>
        <v>657</v>
      </c>
      <c r="M22" s="17">
        <f t="shared" si="3"/>
        <v>238</v>
      </c>
      <c r="N22" s="18">
        <f t="shared" si="4"/>
        <v>36.22526636225266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117</v>
      </c>
      <c r="D23" s="11">
        <v>4</v>
      </c>
      <c r="E23" s="45">
        <f t="shared" si="0"/>
        <v>3.418803418803419</v>
      </c>
      <c r="F23" s="13">
        <v>159</v>
      </c>
      <c r="G23" s="13">
        <v>28</v>
      </c>
      <c r="H23" s="45">
        <f t="shared" si="1"/>
        <v>17.61006289308176</v>
      </c>
      <c r="I23" s="15">
        <v>547</v>
      </c>
      <c r="J23" s="15">
        <v>43</v>
      </c>
      <c r="K23" s="45">
        <f t="shared" si="2"/>
        <v>7.861060329067642</v>
      </c>
      <c r="L23" s="17">
        <f t="shared" si="3"/>
        <v>823</v>
      </c>
      <c r="M23" s="17">
        <f t="shared" si="3"/>
        <v>75</v>
      </c>
      <c r="N23" s="45">
        <f t="shared" si="4"/>
        <v>9.113001215066829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38</v>
      </c>
      <c r="D24" s="25">
        <v>16</v>
      </c>
      <c r="E24" s="12">
        <f t="shared" si="0"/>
        <v>42.10526315789473</v>
      </c>
      <c r="F24" s="13">
        <v>159</v>
      </c>
      <c r="G24" s="13">
        <v>95</v>
      </c>
      <c r="H24" s="14">
        <f t="shared" si="1"/>
        <v>59.74842767295597</v>
      </c>
      <c r="I24" s="15">
        <v>401</v>
      </c>
      <c r="J24" s="15">
        <v>179</v>
      </c>
      <c r="K24" s="16">
        <f t="shared" si="2"/>
        <v>44.63840399002494</v>
      </c>
      <c r="L24" s="17">
        <f t="shared" si="3"/>
        <v>598</v>
      </c>
      <c r="M24" s="17">
        <f t="shared" si="3"/>
        <v>290</v>
      </c>
      <c r="N24" s="18">
        <f t="shared" si="4"/>
        <v>48.49498327759198</v>
      </c>
      <c r="O24" s="60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53</v>
      </c>
      <c r="G25" s="13">
        <v>16</v>
      </c>
      <c r="H25" s="14">
        <f t="shared" si="1"/>
        <v>30.18867924528302</v>
      </c>
      <c r="I25" s="15">
        <v>141</v>
      </c>
      <c r="J25" s="15">
        <v>42</v>
      </c>
      <c r="K25" s="16">
        <f t="shared" si="2"/>
        <v>29.78723404255319</v>
      </c>
      <c r="L25" s="17">
        <f>SUM(C25,F25,I25)</f>
        <v>216</v>
      </c>
      <c r="M25" s="17">
        <f>SUM(D25,G25,J25)</f>
        <v>62</v>
      </c>
      <c r="N25" s="18">
        <f t="shared" si="4"/>
        <v>28.703703703703702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110</v>
      </c>
      <c r="D26" s="11">
        <v>55</v>
      </c>
      <c r="E26" s="12">
        <f t="shared" si="0"/>
        <v>50</v>
      </c>
      <c r="F26" s="13">
        <v>217</v>
      </c>
      <c r="G26" s="13">
        <v>127</v>
      </c>
      <c r="H26" s="14">
        <f t="shared" si="1"/>
        <v>58.525345622119815</v>
      </c>
      <c r="I26" s="15">
        <v>585</v>
      </c>
      <c r="J26" s="15">
        <v>326</v>
      </c>
      <c r="K26" s="16">
        <f t="shared" si="2"/>
        <v>55.72649572649573</v>
      </c>
      <c r="L26" s="17">
        <f>SUM(C26,F26,I26)</f>
        <v>912</v>
      </c>
      <c r="M26" s="17">
        <f>SUM(D26,G26,J26)</f>
        <v>508</v>
      </c>
      <c r="N26" s="18">
        <f t="shared" si="4"/>
        <v>55.70175438596491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510</v>
      </c>
      <c r="D27" s="29">
        <f>SUM(D20:D24,D26)</f>
        <v>140</v>
      </c>
      <c r="E27" s="30">
        <f t="shared" si="0"/>
        <v>27.450980392156865</v>
      </c>
      <c r="F27" s="31">
        <f>SUM(F20:F24,F26)</f>
        <v>1152</v>
      </c>
      <c r="G27" s="31">
        <f>SUM(G20:G24,G26)</f>
        <v>549</v>
      </c>
      <c r="H27" s="32">
        <f t="shared" si="1"/>
        <v>47.65625</v>
      </c>
      <c r="I27" s="31">
        <f>SUM(I20:I24,I26)</f>
        <v>3105</v>
      </c>
      <c r="J27" s="31">
        <f>SUM(J20:J24,J26)</f>
        <v>1160</v>
      </c>
      <c r="K27" s="32">
        <f t="shared" si="2"/>
        <v>37.35909822866345</v>
      </c>
      <c r="L27" s="31">
        <f>SUM(L20:L24,L26)</f>
        <v>4767</v>
      </c>
      <c r="M27" s="31">
        <f>SUM(M20:M24,M26)</f>
        <v>1849</v>
      </c>
      <c r="N27" s="32">
        <f t="shared" si="4"/>
        <v>38.78749737780575</v>
      </c>
      <c r="O27" s="31">
        <f>SUM(O20:O24,O26)</f>
        <v>1</v>
      </c>
    </row>
    <row r="28" spans="2:15" ht="18.75" customHeight="1">
      <c r="B28" s="33" t="s">
        <v>65</v>
      </c>
      <c r="C28" s="31">
        <f>SUM(C3:C18,C19,C25)</f>
        <v>543</v>
      </c>
      <c r="D28" s="31">
        <f>SUM(D3:D18,D19,D25)</f>
        <v>200</v>
      </c>
      <c r="E28" s="32">
        <f t="shared" si="0"/>
        <v>36.83241252302026</v>
      </c>
      <c r="F28" s="31">
        <f>SUM(F3:F18,F19,F25)</f>
        <v>900</v>
      </c>
      <c r="G28" s="31">
        <f>SUM(G3:G18,G19,G25)</f>
        <v>505</v>
      </c>
      <c r="H28" s="32">
        <f t="shared" si="1"/>
        <v>56.111111111111114</v>
      </c>
      <c r="I28" s="31">
        <f>SUM(I3:I18,I19,I25)</f>
        <v>3455</v>
      </c>
      <c r="J28" s="31">
        <f>SUM(J3:J18,J19,J25)</f>
        <v>1476</v>
      </c>
      <c r="K28" s="32">
        <f t="shared" si="2"/>
        <v>42.720694645441384</v>
      </c>
      <c r="L28" s="31">
        <f>SUM(L3:L18,L19,L25)</f>
        <v>4898</v>
      </c>
      <c r="M28" s="31">
        <f>SUM(M3:M18,M19,M25)</f>
        <v>2181</v>
      </c>
      <c r="N28" s="32">
        <f t="shared" si="4"/>
        <v>44.528378930175585</v>
      </c>
      <c r="O28" s="31">
        <f>SUM(O3:O18,O19,O25)</f>
        <v>4</v>
      </c>
    </row>
    <row r="29" spans="2:15" ht="18.75" customHeight="1" thickBot="1">
      <c r="B29" s="34" t="s">
        <v>66</v>
      </c>
      <c r="C29" s="35">
        <f>SUM(C27:C28)</f>
        <v>1053</v>
      </c>
      <c r="D29" s="35">
        <f>SUM(D27:D28)</f>
        <v>340</v>
      </c>
      <c r="E29" s="36">
        <f t="shared" si="0"/>
        <v>32.288698955365625</v>
      </c>
      <c r="F29" s="35">
        <f>SUM(F27:F28)</f>
        <v>2052</v>
      </c>
      <c r="G29" s="35">
        <f>SUM(G27:G28)</f>
        <v>1054</v>
      </c>
      <c r="H29" s="36">
        <f t="shared" si="1"/>
        <v>51.364522417154</v>
      </c>
      <c r="I29" s="35">
        <f>SUM(I27:I28)</f>
        <v>6560</v>
      </c>
      <c r="J29" s="35">
        <f>SUM(J27:J28)</f>
        <v>2636</v>
      </c>
      <c r="K29" s="36">
        <f t="shared" si="2"/>
        <v>40.1829268292683</v>
      </c>
      <c r="L29" s="35">
        <f>SUM(L27:L28)</f>
        <v>9665</v>
      </c>
      <c r="M29" s="35">
        <f>SUM(M27:M28)</f>
        <v>4030</v>
      </c>
      <c r="N29" s="36">
        <f t="shared" si="4"/>
        <v>41.69684428349715</v>
      </c>
      <c r="O29" s="35">
        <f>SUM(O27:O28)</f>
        <v>5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1</v>
      </c>
      <c r="D33" s="41" t="s">
        <v>68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4</v>
      </c>
      <c r="D36" s="41" t="s">
        <v>68</v>
      </c>
    </row>
    <row r="37" spans="2:4" ht="18.75" customHeight="1" thickBot="1">
      <c r="B37" s="42" t="s">
        <v>9</v>
      </c>
      <c r="C37" s="43">
        <f>C36/C35*100</f>
        <v>22.22222222222222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5</v>
      </c>
      <c r="D39" s="41" t="s">
        <v>68</v>
      </c>
    </row>
    <row r="40" spans="2:4" ht="18.75" customHeight="1" thickBot="1">
      <c r="B40" s="42" t="s">
        <v>9</v>
      </c>
      <c r="C40" s="43">
        <f>C39/C38*100</f>
        <v>20.833333333333336</v>
      </c>
      <c r="D40" s="4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84</v>
      </c>
      <c r="J3" s="15">
        <v>69</v>
      </c>
      <c r="K3" s="16">
        <f>J3/I3*100</f>
        <v>82.14285714285714</v>
      </c>
      <c r="L3" s="17">
        <f>SUM(C3,F3,I3)</f>
        <v>124</v>
      </c>
      <c r="M3" s="17">
        <f>SUM(D3,G3,J3)</f>
        <v>106</v>
      </c>
      <c r="N3" s="18">
        <f>M3/L3*100</f>
        <v>85.48387096774194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21</v>
      </c>
      <c r="D4" s="11">
        <v>7</v>
      </c>
      <c r="E4" s="12">
        <f aca="true" t="shared" si="0" ref="E4:E29">D4/C4*100</f>
        <v>33.33333333333333</v>
      </c>
      <c r="F4" s="13">
        <v>28</v>
      </c>
      <c r="G4" s="13">
        <v>10</v>
      </c>
      <c r="H4" s="14">
        <f aca="true" t="shared" si="1" ref="H4:H29">G4/F4*100</f>
        <v>35.714285714285715</v>
      </c>
      <c r="I4" s="15">
        <v>95</v>
      </c>
      <c r="J4" s="15">
        <v>51</v>
      </c>
      <c r="K4" s="16">
        <f aca="true" t="shared" si="2" ref="K4:K29">J4/I4*100</f>
        <v>53.68421052631579</v>
      </c>
      <c r="L4" s="17">
        <f aca="true" t="shared" si="3" ref="L4:M24">SUM(C4,F4,I4)</f>
        <v>144</v>
      </c>
      <c r="M4" s="17">
        <f t="shared" si="3"/>
        <v>68</v>
      </c>
      <c r="N4" s="18">
        <f aca="true" t="shared" si="4" ref="N4:N29">M4/L4*100</f>
        <v>47.22222222222222</v>
      </c>
      <c r="O4" s="60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19</v>
      </c>
      <c r="E5" s="12">
        <f t="shared" si="0"/>
        <v>43.18181818181818</v>
      </c>
      <c r="F5" s="13">
        <v>67</v>
      </c>
      <c r="G5" s="13">
        <v>44</v>
      </c>
      <c r="H5" s="14">
        <f t="shared" si="1"/>
        <v>65.67164179104478</v>
      </c>
      <c r="I5" s="15">
        <v>267</v>
      </c>
      <c r="J5" s="15">
        <v>111</v>
      </c>
      <c r="K5" s="16">
        <f t="shared" si="2"/>
        <v>41.57303370786517</v>
      </c>
      <c r="L5" s="17">
        <f t="shared" si="3"/>
        <v>378</v>
      </c>
      <c r="M5" s="17">
        <f t="shared" si="3"/>
        <v>174</v>
      </c>
      <c r="N5" s="18">
        <f t="shared" si="4"/>
        <v>46.03174603174603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45</v>
      </c>
      <c r="G6" s="13">
        <v>25</v>
      </c>
      <c r="H6" s="14">
        <f t="shared" si="1"/>
        <v>55.55555555555556</v>
      </c>
      <c r="I6" s="15">
        <v>249</v>
      </c>
      <c r="J6" s="15">
        <v>115</v>
      </c>
      <c r="K6" s="16">
        <f t="shared" si="2"/>
        <v>46.1847389558233</v>
      </c>
      <c r="L6" s="17">
        <f t="shared" si="3"/>
        <v>315</v>
      </c>
      <c r="M6" s="17">
        <f t="shared" si="3"/>
        <v>146</v>
      </c>
      <c r="N6" s="18">
        <f t="shared" si="4"/>
        <v>46.34920634920635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7</v>
      </c>
      <c r="E7" s="12">
        <f t="shared" si="0"/>
        <v>50</v>
      </c>
      <c r="F7" s="13">
        <v>25</v>
      </c>
      <c r="G7" s="13">
        <v>13</v>
      </c>
      <c r="H7" s="14">
        <f t="shared" si="1"/>
        <v>52</v>
      </c>
      <c r="I7" s="15">
        <v>131</v>
      </c>
      <c r="J7" s="15">
        <v>95</v>
      </c>
      <c r="K7" s="16">
        <f t="shared" si="2"/>
        <v>72.51908396946564</v>
      </c>
      <c r="L7" s="17">
        <f t="shared" si="3"/>
        <v>170</v>
      </c>
      <c r="M7" s="17">
        <f t="shared" si="3"/>
        <v>115</v>
      </c>
      <c r="N7" s="18">
        <f t="shared" si="4"/>
        <v>67.64705882352942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62</v>
      </c>
      <c r="D8" s="11">
        <v>29</v>
      </c>
      <c r="E8" s="12">
        <f t="shared" si="0"/>
        <v>46.774193548387096</v>
      </c>
      <c r="F8" s="13">
        <v>41</v>
      </c>
      <c r="G8" s="13">
        <v>19</v>
      </c>
      <c r="H8" s="14">
        <f t="shared" si="1"/>
        <v>46.34146341463415</v>
      </c>
      <c r="I8" s="15">
        <v>182</v>
      </c>
      <c r="J8" s="15">
        <v>100</v>
      </c>
      <c r="K8" s="16">
        <f t="shared" si="2"/>
        <v>54.94505494505495</v>
      </c>
      <c r="L8" s="17">
        <f t="shared" si="3"/>
        <v>285</v>
      </c>
      <c r="M8" s="17">
        <f t="shared" si="3"/>
        <v>148</v>
      </c>
      <c r="N8" s="18">
        <f t="shared" si="4"/>
        <v>51.92982456140351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9</v>
      </c>
      <c r="D9" s="11">
        <v>5</v>
      </c>
      <c r="E9" s="12">
        <f t="shared" si="0"/>
        <v>55.55555555555556</v>
      </c>
      <c r="F9" s="13">
        <v>80</v>
      </c>
      <c r="G9" s="13">
        <v>66</v>
      </c>
      <c r="H9" s="14">
        <f t="shared" si="1"/>
        <v>82.5</v>
      </c>
      <c r="I9" s="15">
        <v>190</v>
      </c>
      <c r="J9" s="15">
        <v>124</v>
      </c>
      <c r="K9" s="16">
        <f t="shared" si="2"/>
        <v>65.26315789473685</v>
      </c>
      <c r="L9" s="17">
        <f t="shared" si="3"/>
        <v>279</v>
      </c>
      <c r="M9" s="17">
        <f t="shared" si="3"/>
        <v>195</v>
      </c>
      <c r="N9" s="18">
        <f t="shared" si="4"/>
        <v>69.89247311827957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71</v>
      </c>
      <c r="D10" s="11">
        <v>26</v>
      </c>
      <c r="E10" s="12">
        <f t="shared" si="0"/>
        <v>36.61971830985916</v>
      </c>
      <c r="F10" s="13">
        <v>66</v>
      </c>
      <c r="G10" s="13">
        <v>46</v>
      </c>
      <c r="H10" s="14">
        <f t="shared" si="1"/>
        <v>69.6969696969697</v>
      </c>
      <c r="I10" s="15">
        <v>347</v>
      </c>
      <c r="J10" s="15">
        <v>126</v>
      </c>
      <c r="K10" s="16">
        <f t="shared" si="2"/>
        <v>36.31123919308357</v>
      </c>
      <c r="L10" s="17">
        <f t="shared" si="3"/>
        <v>484</v>
      </c>
      <c r="M10" s="17">
        <f t="shared" si="3"/>
        <v>198</v>
      </c>
      <c r="N10" s="18">
        <f t="shared" si="4"/>
        <v>40.909090909090914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17</v>
      </c>
      <c r="E11" s="12">
        <f t="shared" si="0"/>
        <v>41.46341463414634</v>
      </c>
      <c r="F11" s="13">
        <v>60</v>
      </c>
      <c r="G11" s="13">
        <v>37</v>
      </c>
      <c r="H11" s="14">
        <f t="shared" si="1"/>
        <v>61.66666666666667</v>
      </c>
      <c r="I11" s="15">
        <v>190</v>
      </c>
      <c r="J11" s="15">
        <v>87</v>
      </c>
      <c r="K11" s="16">
        <f t="shared" si="2"/>
        <v>45.78947368421053</v>
      </c>
      <c r="L11" s="17">
        <f t="shared" si="3"/>
        <v>291</v>
      </c>
      <c r="M11" s="17">
        <f t="shared" si="3"/>
        <v>141</v>
      </c>
      <c r="N11" s="18">
        <f t="shared" si="4"/>
        <v>48.45360824742268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9</v>
      </c>
      <c r="E12" s="12">
        <f t="shared" si="0"/>
        <v>28.125</v>
      </c>
      <c r="F12" s="13">
        <v>77</v>
      </c>
      <c r="G12" s="13">
        <v>37</v>
      </c>
      <c r="H12" s="14">
        <f t="shared" si="1"/>
        <v>48.05194805194805</v>
      </c>
      <c r="I12" s="15">
        <v>391</v>
      </c>
      <c r="J12" s="15">
        <v>171</v>
      </c>
      <c r="K12" s="16">
        <f t="shared" si="2"/>
        <v>43.73401534526854</v>
      </c>
      <c r="L12" s="17">
        <f t="shared" si="3"/>
        <v>500</v>
      </c>
      <c r="M12" s="17">
        <f t="shared" si="3"/>
        <v>217</v>
      </c>
      <c r="N12" s="18">
        <f t="shared" si="4"/>
        <v>43.4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9</v>
      </c>
      <c r="E13" s="12">
        <f t="shared" si="0"/>
        <v>25.71428571428571</v>
      </c>
      <c r="F13" s="13">
        <v>45</v>
      </c>
      <c r="G13" s="13">
        <v>28</v>
      </c>
      <c r="H13" s="14">
        <f t="shared" si="1"/>
        <v>62.22222222222222</v>
      </c>
      <c r="I13" s="15">
        <v>146</v>
      </c>
      <c r="J13" s="15">
        <v>45</v>
      </c>
      <c r="K13" s="16">
        <f t="shared" si="2"/>
        <v>30.82191780821918</v>
      </c>
      <c r="L13" s="17">
        <f t="shared" si="3"/>
        <v>226</v>
      </c>
      <c r="M13" s="17">
        <f t="shared" si="3"/>
        <v>82</v>
      </c>
      <c r="N13" s="18">
        <f t="shared" si="4"/>
        <v>36.283185840707965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15</v>
      </c>
      <c r="D14" s="11">
        <v>4</v>
      </c>
      <c r="E14" s="12">
        <f t="shared" si="0"/>
        <v>26.666666666666668</v>
      </c>
      <c r="F14" s="13">
        <v>8</v>
      </c>
      <c r="G14" s="13">
        <v>4</v>
      </c>
      <c r="H14" s="14">
        <f t="shared" si="1"/>
        <v>50</v>
      </c>
      <c r="I14" s="15">
        <v>105</v>
      </c>
      <c r="J14" s="15">
        <v>54</v>
      </c>
      <c r="K14" s="16">
        <f t="shared" si="2"/>
        <v>51.42857142857142</v>
      </c>
      <c r="L14" s="17">
        <f t="shared" si="3"/>
        <v>128</v>
      </c>
      <c r="M14" s="17">
        <f t="shared" si="3"/>
        <v>62</v>
      </c>
      <c r="N14" s="18">
        <f t="shared" si="4"/>
        <v>48.4375</v>
      </c>
      <c r="O14" s="20">
        <f t="shared" si="5"/>
        <v>0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16</v>
      </c>
      <c r="H15" s="14">
        <f t="shared" si="1"/>
        <v>59.25925925925925</v>
      </c>
      <c r="I15" s="15">
        <v>160</v>
      </c>
      <c r="J15" s="15">
        <v>83</v>
      </c>
      <c r="K15" s="16">
        <f t="shared" si="2"/>
        <v>51.87500000000001</v>
      </c>
      <c r="L15" s="17">
        <f t="shared" si="3"/>
        <v>195</v>
      </c>
      <c r="M15" s="17">
        <f t="shared" si="3"/>
        <v>100</v>
      </c>
      <c r="N15" s="18">
        <f t="shared" si="4"/>
        <v>51.28205128205128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49</v>
      </c>
      <c r="D16" s="11">
        <v>9</v>
      </c>
      <c r="E16" s="12">
        <f t="shared" si="0"/>
        <v>18.367346938775512</v>
      </c>
      <c r="F16" s="13">
        <v>141</v>
      </c>
      <c r="G16" s="13">
        <v>73</v>
      </c>
      <c r="H16" s="14">
        <f t="shared" si="1"/>
        <v>51.77304964539007</v>
      </c>
      <c r="I16" s="15">
        <v>364</v>
      </c>
      <c r="J16" s="15">
        <v>109</v>
      </c>
      <c r="K16" s="16">
        <f t="shared" si="2"/>
        <v>29.945054945054945</v>
      </c>
      <c r="L16" s="17">
        <f t="shared" si="3"/>
        <v>554</v>
      </c>
      <c r="M16" s="17">
        <f t="shared" si="3"/>
        <v>191</v>
      </c>
      <c r="N16" s="18">
        <f t="shared" si="4"/>
        <v>34.47653429602888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14</v>
      </c>
      <c r="E17" s="12">
        <f t="shared" si="0"/>
        <v>46.666666666666664</v>
      </c>
      <c r="F17" s="13">
        <v>13</v>
      </c>
      <c r="G17" s="13">
        <v>9</v>
      </c>
      <c r="H17" s="14">
        <f t="shared" si="1"/>
        <v>69.23076923076923</v>
      </c>
      <c r="I17" s="15">
        <v>68</v>
      </c>
      <c r="J17" s="15">
        <v>22</v>
      </c>
      <c r="K17" s="16">
        <f t="shared" si="2"/>
        <v>32.35294117647059</v>
      </c>
      <c r="L17" s="17">
        <f t="shared" si="3"/>
        <v>111</v>
      </c>
      <c r="M17" s="17">
        <f t="shared" si="3"/>
        <v>45</v>
      </c>
      <c r="N17" s="18">
        <f t="shared" si="4"/>
        <v>40.54054054054054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9</v>
      </c>
      <c r="E18" s="12">
        <f t="shared" si="0"/>
        <v>60</v>
      </c>
      <c r="F18" s="13">
        <v>28</v>
      </c>
      <c r="G18" s="13">
        <v>20</v>
      </c>
      <c r="H18" s="14">
        <f t="shared" si="1"/>
        <v>71.42857142857143</v>
      </c>
      <c r="I18" s="15">
        <v>102</v>
      </c>
      <c r="J18" s="15">
        <v>38</v>
      </c>
      <c r="K18" s="16">
        <f t="shared" si="2"/>
        <v>37.254901960784316</v>
      </c>
      <c r="L18" s="17">
        <f t="shared" si="3"/>
        <v>145</v>
      </c>
      <c r="M18" s="17">
        <f t="shared" si="3"/>
        <v>67</v>
      </c>
      <c r="N18" s="18">
        <f t="shared" si="4"/>
        <v>46.206896551724135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11</v>
      </c>
      <c r="E19" s="12">
        <f t="shared" si="0"/>
        <v>36.666666666666664</v>
      </c>
      <c r="F19" s="13">
        <v>75</v>
      </c>
      <c r="G19" s="13">
        <v>35</v>
      </c>
      <c r="H19" s="14">
        <f t="shared" si="1"/>
        <v>46.666666666666664</v>
      </c>
      <c r="I19" s="15">
        <v>246</v>
      </c>
      <c r="J19" s="15">
        <v>83</v>
      </c>
      <c r="K19" s="16">
        <f t="shared" si="2"/>
        <v>33.739837398373986</v>
      </c>
      <c r="L19" s="17">
        <f t="shared" si="3"/>
        <v>351</v>
      </c>
      <c r="M19" s="17">
        <f t="shared" si="3"/>
        <v>129</v>
      </c>
      <c r="N19" s="18">
        <f t="shared" si="4"/>
        <v>36.75213675213676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76</v>
      </c>
      <c r="D20" s="11">
        <v>13</v>
      </c>
      <c r="E20" s="12">
        <f t="shared" si="0"/>
        <v>17.105263157894736</v>
      </c>
      <c r="F20" s="13">
        <v>175</v>
      </c>
      <c r="G20" s="13">
        <v>73</v>
      </c>
      <c r="H20" s="14">
        <f t="shared" si="1"/>
        <v>41.714285714285715</v>
      </c>
      <c r="I20" s="15">
        <v>418</v>
      </c>
      <c r="J20" s="15">
        <v>160</v>
      </c>
      <c r="K20" s="16">
        <f t="shared" si="2"/>
        <v>38.27751196172249</v>
      </c>
      <c r="L20" s="17">
        <f t="shared" si="3"/>
        <v>669</v>
      </c>
      <c r="M20" s="17">
        <f t="shared" si="3"/>
        <v>246</v>
      </c>
      <c r="N20" s="18">
        <f t="shared" si="4"/>
        <v>36.771300448430495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109</v>
      </c>
      <c r="D21" s="11">
        <v>42</v>
      </c>
      <c r="E21" s="12">
        <f t="shared" si="0"/>
        <v>38.53211009174312</v>
      </c>
      <c r="F21" s="13">
        <v>288</v>
      </c>
      <c r="G21" s="13">
        <v>166</v>
      </c>
      <c r="H21" s="14">
        <f t="shared" si="1"/>
        <v>57.638888888888886</v>
      </c>
      <c r="I21" s="15">
        <v>737</v>
      </c>
      <c r="J21" s="15">
        <v>337</v>
      </c>
      <c r="K21" s="16">
        <f t="shared" si="2"/>
        <v>45.725915875169605</v>
      </c>
      <c r="L21" s="17">
        <f t="shared" si="3"/>
        <v>1134</v>
      </c>
      <c r="M21" s="17">
        <f t="shared" si="3"/>
        <v>545</v>
      </c>
      <c r="N21" s="18">
        <f t="shared" si="4"/>
        <v>48.05996472663139</v>
      </c>
      <c r="O21" s="60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59</v>
      </c>
      <c r="D22" s="11">
        <v>11</v>
      </c>
      <c r="E22" s="12">
        <f t="shared" si="0"/>
        <v>18.64406779661017</v>
      </c>
      <c r="F22" s="13">
        <v>158</v>
      </c>
      <c r="G22" s="13">
        <v>78</v>
      </c>
      <c r="H22" s="14">
        <f t="shared" si="1"/>
        <v>49.36708860759494</v>
      </c>
      <c r="I22" s="15">
        <v>432</v>
      </c>
      <c r="J22" s="15">
        <v>148</v>
      </c>
      <c r="K22" s="16">
        <f t="shared" si="2"/>
        <v>34.25925925925926</v>
      </c>
      <c r="L22" s="17">
        <f t="shared" si="3"/>
        <v>649</v>
      </c>
      <c r="M22" s="17">
        <f t="shared" si="3"/>
        <v>237</v>
      </c>
      <c r="N22" s="18">
        <f t="shared" si="4"/>
        <v>36.517719568567024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128</v>
      </c>
      <c r="D23" s="11">
        <v>11</v>
      </c>
      <c r="E23" s="45">
        <f t="shared" si="0"/>
        <v>8.59375</v>
      </c>
      <c r="F23" s="13">
        <v>166</v>
      </c>
      <c r="G23" s="13">
        <v>33</v>
      </c>
      <c r="H23" s="45">
        <f t="shared" si="1"/>
        <v>19.879518072289155</v>
      </c>
      <c r="I23" s="15">
        <v>564</v>
      </c>
      <c r="J23" s="15">
        <v>53</v>
      </c>
      <c r="K23" s="45">
        <f t="shared" si="2"/>
        <v>9.397163120567376</v>
      </c>
      <c r="L23" s="17">
        <f t="shared" si="3"/>
        <v>858</v>
      </c>
      <c r="M23" s="17">
        <f t="shared" si="3"/>
        <v>97</v>
      </c>
      <c r="N23" s="45">
        <f t="shared" si="4"/>
        <v>11.305361305361306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39</v>
      </c>
      <c r="D24" s="25">
        <v>16</v>
      </c>
      <c r="E24" s="12">
        <f t="shared" si="0"/>
        <v>41.02564102564102</v>
      </c>
      <c r="F24" s="13">
        <v>157</v>
      </c>
      <c r="G24" s="13">
        <v>95</v>
      </c>
      <c r="H24" s="14">
        <f t="shared" si="1"/>
        <v>60.509554140127385</v>
      </c>
      <c r="I24" s="15">
        <v>401</v>
      </c>
      <c r="J24" s="15">
        <v>182</v>
      </c>
      <c r="K24" s="16">
        <f t="shared" si="2"/>
        <v>45.38653366583541</v>
      </c>
      <c r="L24" s="17">
        <f t="shared" si="3"/>
        <v>597</v>
      </c>
      <c r="M24" s="17">
        <f t="shared" si="3"/>
        <v>293</v>
      </c>
      <c r="N24" s="18">
        <f t="shared" si="4"/>
        <v>49.0787269681742</v>
      </c>
      <c r="O24" s="60">
        <f t="shared" si="5"/>
        <v>0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53</v>
      </c>
      <c r="G25" s="13">
        <v>17</v>
      </c>
      <c r="H25" s="14">
        <f t="shared" si="1"/>
        <v>32.075471698113205</v>
      </c>
      <c r="I25" s="15">
        <v>141</v>
      </c>
      <c r="J25" s="15">
        <v>43</v>
      </c>
      <c r="K25" s="16">
        <f t="shared" si="2"/>
        <v>30.49645390070922</v>
      </c>
      <c r="L25" s="17">
        <f>SUM(C25,F25,I25)</f>
        <v>216</v>
      </c>
      <c r="M25" s="17">
        <f>SUM(D25,G25,J25)</f>
        <v>64</v>
      </c>
      <c r="N25" s="18">
        <f t="shared" si="4"/>
        <v>29.629629629629626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117</v>
      </c>
      <c r="D26" s="11">
        <v>93</v>
      </c>
      <c r="E26" s="12">
        <f t="shared" si="0"/>
        <v>79.48717948717949</v>
      </c>
      <c r="F26" s="13">
        <v>230</v>
      </c>
      <c r="G26" s="13">
        <v>193</v>
      </c>
      <c r="H26" s="14">
        <f t="shared" si="1"/>
        <v>83.91304347826087</v>
      </c>
      <c r="I26" s="15">
        <v>605</v>
      </c>
      <c r="J26" s="15">
        <v>512</v>
      </c>
      <c r="K26" s="16">
        <f t="shared" si="2"/>
        <v>84.62809917355372</v>
      </c>
      <c r="L26" s="17">
        <f>SUM(C26,F26,I26)</f>
        <v>952</v>
      </c>
      <c r="M26" s="17">
        <f>SUM(D26,G26,J26)</f>
        <v>798</v>
      </c>
      <c r="N26" s="18">
        <f t="shared" si="4"/>
        <v>83.82352941176471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528</v>
      </c>
      <c r="D27" s="29">
        <f>SUM(D20:D24,D26)</f>
        <v>186</v>
      </c>
      <c r="E27" s="30">
        <f t="shared" si="0"/>
        <v>35.22727272727273</v>
      </c>
      <c r="F27" s="31">
        <f>SUM(F20:F24,F26)</f>
        <v>1174</v>
      </c>
      <c r="G27" s="31">
        <f>SUM(G20:G24,G26)</f>
        <v>638</v>
      </c>
      <c r="H27" s="32">
        <f t="shared" si="1"/>
        <v>54.34412265758092</v>
      </c>
      <c r="I27" s="31">
        <f>SUM(I20:I24,I26)</f>
        <v>3157</v>
      </c>
      <c r="J27" s="31">
        <f>SUM(J20:J24,J26)</f>
        <v>1392</v>
      </c>
      <c r="K27" s="32">
        <f t="shared" si="2"/>
        <v>44.09249287298068</v>
      </c>
      <c r="L27" s="31">
        <f>SUM(L20:L24,L26)</f>
        <v>4859</v>
      </c>
      <c r="M27" s="31">
        <f>SUM(M20:M24,M26)</f>
        <v>2216</v>
      </c>
      <c r="N27" s="32">
        <f t="shared" si="4"/>
        <v>45.60609178843384</v>
      </c>
      <c r="O27" s="31">
        <f>SUM(O20:O24,O26)</f>
        <v>1</v>
      </c>
    </row>
    <row r="28" spans="2:15" ht="18.75" customHeight="1">
      <c r="B28" s="33" t="s">
        <v>65</v>
      </c>
      <c r="C28" s="31">
        <f>SUM(C3:C18,C19,C25)</f>
        <v>543</v>
      </c>
      <c r="D28" s="31">
        <f>SUM(D3:D18,D19,D25)</f>
        <v>208</v>
      </c>
      <c r="E28" s="32">
        <f t="shared" si="0"/>
        <v>38.30570902394107</v>
      </c>
      <c r="F28" s="31">
        <f>SUM(F3:F18,F19,F25)</f>
        <v>895</v>
      </c>
      <c r="G28" s="31">
        <f>SUM(G3:G18,G19,G25)</f>
        <v>514</v>
      </c>
      <c r="H28" s="32">
        <f t="shared" si="1"/>
        <v>57.43016759776536</v>
      </c>
      <c r="I28" s="31">
        <f>SUM(I3:I18,I19,I25)</f>
        <v>3458</v>
      </c>
      <c r="J28" s="31">
        <f>SUM(J3:J18,J19,J25)</f>
        <v>1526</v>
      </c>
      <c r="K28" s="32">
        <f t="shared" si="2"/>
        <v>44.12955465587044</v>
      </c>
      <c r="L28" s="31">
        <f>SUM(L3:L18,L19,L25)</f>
        <v>4896</v>
      </c>
      <c r="M28" s="31">
        <f>SUM(M3:M18,M19,M25)</f>
        <v>2248</v>
      </c>
      <c r="N28" s="32">
        <f t="shared" si="4"/>
        <v>45.91503267973856</v>
      </c>
      <c r="O28" s="31">
        <f>SUM(O3:O18,O19,O25)</f>
        <v>5</v>
      </c>
    </row>
    <row r="29" spans="2:15" ht="18.75" customHeight="1" thickBot="1">
      <c r="B29" s="34" t="s">
        <v>66</v>
      </c>
      <c r="C29" s="35">
        <f>SUM(C27:C28)</f>
        <v>1071</v>
      </c>
      <c r="D29" s="35">
        <f>SUM(D27:D28)</f>
        <v>394</v>
      </c>
      <c r="E29" s="36">
        <f t="shared" si="0"/>
        <v>36.78804855275444</v>
      </c>
      <c r="F29" s="35">
        <f>SUM(F27:F28)</f>
        <v>2069</v>
      </c>
      <c r="G29" s="35">
        <f>SUM(G27:G28)</f>
        <v>1152</v>
      </c>
      <c r="H29" s="36">
        <f t="shared" si="1"/>
        <v>55.67907201546641</v>
      </c>
      <c r="I29" s="35">
        <f>SUM(I27:I28)</f>
        <v>6615</v>
      </c>
      <c r="J29" s="35">
        <f>SUM(J27:J28)</f>
        <v>2918</v>
      </c>
      <c r="K29" s="36">
        <f t="shared" si="2"/>
        <v>44.111866969009824</v>
      </c>
      <c r="L29" s="35">
        <f>SUM(L27:L28)</f>
        <v>9755</v>
      </c>
      <c r="M29" s="35">
        <f>SUM(M27:M28)</f>
        <v>4464</v>
      </c>
      <c r="N29" s="36">
        <f t="shared" si="4"/>
        <v>45.76114812916453</v>
      </c>
      <c r="O29" s="35">
        <f>SUM(O27:O28)</f>
        <v>6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1</v>
      </c>
      <c r="D33" s="41" t="s">
        <v>68</v>
      </c>
    </row>
    <row r="34" spans="2:4" ht="18.75" customHeight="1" thickBot="1">
      <c r="B34" s="42" t="s">
        <v>9</v>
      </c>
      <c r="C34" s="43">
        <f>C33/C32*100</f>
        <v>16.666666666666664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5</v>
      </c>
      <c r="D36" s="41" t="s">
        <v>68</v>
      </c>
    </row>
    <row r="37" spans="2:4" ht="18.75" customHeight="1" thickBot="1">
      <c r="B37" s="42" t="s">
        <v>9</v>
      </c>
      <c r="C37" s="43">
        <f>C36/C35*100</f>
        <v>27.77777777777778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6</v>
      </c>
      <c r="D39" s="41" t="s">
        <v>68</v>
      </c>
    </row>
    <row r="40" spans="2:4" ht="18.75" customHeight="1" thickBot="1">
      <c r="B40" s="42" t="s">
        <v>9</v>
      </c>
      <c r="C40" s="43">
        <f>C39/C38*100</f>
        <v>25</v>
      </c>
      <c r="D40" s="4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85</v>
      </c>
      <c r="J3" s="15">
        <v>69</v>
      </c>
      <c r="K3" s="16">
        <f>J3/I3*100</f>
        <v>81.17647058823529</v>
      </c>
      <c r="L3" s="17">
        <f>SUM(C3,F3,I3)</f>
        <v>125</v>
      </c>
      <c r="M3" s="17">
        <f>SUM(D3,G3,J3)</f>
        <v>106</v>
      </c>
      <c r="N3" s="18">
        <f>M3/L3*100</f>
        <v>84.8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21</v>
      </c>
      <c r="D4" s="11">
        <v>7</v>
      </c>
      <c r="E4" s="12">
        <f aca="true" t="shared" si="0" ref="E4:E29">D4/C4*100</f>
        <v>33.33333333333333</v>
      </c>
      <c r="F4" s="13">
        <v>28</v>
      </c>
      <c r="G4" s="13">
        <v>10</v>
      </c>
      <c r="H4" s="14">
        <f aca="true" t="shared" si="1" ref="H4:H29">G4/F4*100</f>
        <v>35.714285714285715</v>
      </c>
      <c r="I4" s="15">
        <v>95</v>
      </c>
      <c r="J4" s="15">
        <v>52</v>
      </c>
      <c r="K4" s="16">
        <f aca="true" t="shared" si="2" ref="K4:K29">J4/I4*100</f>
        <v>54.736842105263165</v>
      </c>
      <c r="L4" s="17">
        <f aca="true" t="shared" si="3" ref="L4:M24">SUM(C4,F4,I4)</f>
        <v>144</v>
      </c>
      <c r="M4" s="17">
        <f t="shared" si="3"/>
        <v>69</v>
      </c>
      <c r="N4" s="18">
        <f aca="true" t="shared" si="4" ref="N4:N29">M4/L4*100</f>
        <v>47.91666666666667</v>
      </c>
      <c r="O4" s="60">
        <f aca="true" t="shared" si="5" ref="O4:O26">IF(N4&gt;50,1,0)</f>
        <v>0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19</v>
      </c>
      <c r="E5" s="12">
        <f t="shared" si="0"/>
        <v>43.18181818181818</v>
      </c>
      <c r="F5" s="13">
        <v>67</v>
      </c>
      <c r="G5" s="13">
        <v>45</v>
      </c>
      <c r="H5" s="14">
        <f t="shared" si="1"/>
        <v>67.16417910447761</v>
      </c>
      <c r="I5" s="15">
        <v>267</v>
      </c>
      <c r="J5" s="15">
        <v>114</v>
      </c>
      <c r="K5" s="16">
        <f t="shared" si="2"/>
        <v>42.69662921348314</v>
      </c>
      <c r="L5" s="17">
        <f t="shared" si="3"/>
        <v>378</v>
      </c>
      <c r="M5" s="17">
        <f t="shared" si="3"/>
        <v>178</v>
      </c>
      <c r="N5" s="18">
        <f t="shared" si="4"/>
        <v>47.08994708994709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44</v>
      </c>
      <c r="G6" s="13">
        <v>24</v>
      </c>
      <c r="H6" s="14">
        <f t="shared" si="1"/>
        <v>54.54545454545454</v>
      </c>
      <c r="I6" s="15">
        <v>249</v>
      </c>
      <c r="J6" s="15">
        <v>116</v>
      </c>
      <c r="K6" s="16">
        <f t="shared" si="2"/>
        <v>46.58634538152611</v>
      </c>
      <c r="L6" s="17">
        <f t="shared" si="3"/>
        <v>314</v>
      </c>
      <c r="M6" s="17">
        <f t="shared" si="3"/>
        <v>146</v>
      </c>
      <c r="N6" s="18">
        <f t="shared" si="4"/>
        <v>46.496815286624205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8</v>
      </c>
      <c r="E7" s="12">
        <f t="shared" si="0"/>
        <v>57.14285714285714</v>
      </c>
      <c r="F7" s="13">
        <v>25</v>
      </c>
      <c r="G7" s="13">
        <v>13</v>
      </c>
      <c r="H7" s="14">
        <f t="shared" si="1"/>
        <v>52</v>
      </c>
      <c r="I7" s="15">
        <v>131</v>
      </c>
      <c r="J7" s="15">
        <v>96</v>
      </c>
      <c r="K7" s="16">
        <f t="shared" si="2"/>
        <v>73.2824427480916</v>
      </c>
      <c r="L7" s="17">
        <f t="shared" si="3"/>
        <v>170</v>
      </c>
      <c r="M7" s="17">
        <f t="shared" si="3"/>
        <v>117</v>
      </c>
      <c r="N7" s="18">
        <f t="shared" si="4"/>
        <v>68.82352941176471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62</v>
      </c>
      <c r="D8" s="11">
        <v>29</v>
      </c>
      <c r="E8" s="12">
        <f t="shared" si="0"/>
        <v>46.774193548387096</v>
      </c>
      <c r="F8" s="13">
        <v>41</v>
      </c>
      <c r="G8" s="13">
        <v>19</v>
      </c>
      <c r="H8" s="14">
        <f t="shared" si="1"/>
        <v>46.34146341463415</v>
      </c>
      <c r="I8" s="15">
        <v>182</v>
      </c>
      <c r="J8" s="15">
        <v>101</v>
      </c>
      <c r="K8" s="16">
        <f t="shared" si="2"/>
        <v>55.494505494505496</v>
      </c>
      <c r="L8" s="17">
        <f t="shared" si="3"/>
        <v>285</v>
      </c>
      <c r="M8" s="17">
        <f t="shared" si="3"/>
        <v>149</v>
      </c>
      <c r="N8" s="18">
        <f t="shared" si="4"/>
        <v>52.28070175438596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14</v>
      </c>
      <c r="D9" s="11">
        <v>10</v>
      </c>
      <c r="E9" s="12">
        <f t="shared" si="0"/>
        <v>71.42857142857143</v>
      </c>
      <c r="F9" s="13">
        <v>85</v>
      </c>
      <c r="G9" s="13">
        <v>72</v>
      </c>
      <c r="H9" s="14">
        <f t="shared" si="1"/>
        <v>84.70588235294117</v>
      </c>
      <c r="I9" s="15">
        <v>223</v>
      </c>
      <c r="J9" s="15">
        <v>153</v>
      </c>
      <c r="K9" s="16">
        <f t="shared" si="2"/>
        <v>68.60986547085201</v>
      </c>
      <c r="L9" s="17">
        <f t="shared" si="3"/>
        <v>322</v>
      </c>
      <c r="M9" s="17">
        <f t="shared" si="3"/>
        <v>235</v>
      </c>
      <c r="N9" s="18">
        <f t="shared" si="4"/>
        <v>72.98136645962732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71</v>
      </c>
      <c r="D10" s="11">
        <v>27</v>
      </c>
      <c r="E10" s="12">
        <f t="shared" si="0"/>
        <v>38.028169014084504</v>
      </c>
      <c r="F10" s="13">
        <v>66</v>
      </c>
      <c r="G10" s="13">
        <v>46</v>
      </c>
      <c r="H10" s="14">
        <f t="shared" si="1"/>
        <v>69.6969696969697</v>
      </c>
      <c r="I10" s="15">
        <v>346</v>
      </c>
      <c r="J10" s="15">
        <v>131</v>
      </c>
      <c r="K10" s="16">
        <f t="shared" si="2"/>
        <v>37.861271676300575</v>
      </c>
      <c r="L10" s="17">
        <f t="shared" si="3"/>
        <v>483</v>
      </c>
      <c r="M10" s="17">
        <f t="shared" si="3"/>
        <v>204</v>
      </c>
      <c r="N10" s="18">
        <f t="shared" si="4"/>
        <v>42.2360248447205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41</v>
      </c>
      <c r="D11" s="11">
        <v>17</v>
      </c>
      <c r="E11" s="12">
        <f t="shared" si="0"/>
        <v>41.46341463414634</v>
      </c>
      <c r="F11" s="13">
        <v>60</v>
      </c>
      <c r="G11" s="13">
        <v>37</v>
      </c>
      <c r="H11" s="14">
        <f t="shared" si="1"/>
        <v>61.66666666666667</v>
      </c>
      <c r="I11" s="15">
        <v>190</v>
      </c>
      <c r="J11" s="15">
        <v>87</v>
      </c>
      <c r="K11" s="16">
        <f t="shared" si="2"/>
        <v>45.78947368421053</v>
      </c>
      <c r="L11" s="17">
        <f t="shared" si="3"/>
        <v>291</v>
      </c>
      <c r="M11" s="17">
        <f t="shared" si="3"/>
        <v>141</v>
      </c>
      <c r="N11" s="18">
        <f t="shared" si="4"/>
        <v>48.45360824742268</v>
      </c>
      <c r="O11" s="20">
        <f t="shared" si="5"/>
        <v>0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10</v>
      </c>
      <c r="E12" s="12">
        <f t="shared" si="0"/>
        <v>31.25</v>
      </c>
      <c r="F12" s="13">
        <v>77</v>
      </c>
      <c r="G12" s="13">
        <v>38</v>
      </c>
      <c r="H12" s="14">
        <f t="shared" si="1"/>
        <v>49.35064935064935</v>
      </c>
      <c r="I12" s="15">
        <v>387</v>
      </c>
      <c r="J12" s="15">
        <v>173</v>
      </c>
      <c r="K12" s="16">
        <f t="shared" si="2"/>
        <v>44.70284237726098</v>
      </c>
      <c r="L12" s="17">
        <f t="shared" si="3"/>
        <v>496</v>
      </c>
      <c r="M12" s="17">
        <f t="shared" si="3"/>
        <v>221</v>
      </c>
      <c r="N12" s="18">
        <f t="shared" si="4"/>
        <v>44.556451612903224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10</v>
      </c>
      <c r="E13" s="12">
        <f t="shared" si="0"/>
        <v>28.57142857142857</v>
      </c>
      <c r="F13" s="13">
        <v>45</v>
      </c>
      <c r="G13" s="13">
        <v>28</v>
      </c>
      <c r="H13" s="14">
        <f t="shared" si="1"/>
        <v>62.22222222222222</v>
      </c>
      <c r="I13" s="15">
        <v>144</v>
      </c>
      <c r="J13" s="15">
        <v>45</v>
      </c>
      <c r="K13" s="16">
        <f t="shared" si="2"/>
        <v>31.25</v>
      </c>
      <c r="L13" s="17">
        <f t="shared" si="3"/>
        <v>224</v>
      </c>
      <c r="M13" s="17">
        <f t="shared" si="3"/>
        <v>83</v>
      </c>
      <c r="N13" s="18">
        <f t="shared" si="4"/>
        <v>37.05357142857143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5</v>
      </c>
      <c r="E14" s="12">
        <f t="shared" si="0"/>
        <v>31.25</v>
      </c>
      <c r="F14" s="13">
        <v>8</v>
      </c>
      <c r="G14" s="13">
        <v>4</v>
      </c>
      <c r="H14" s="14">
        <f t="shared" si="1"/>
        <v>50</v>
      </c>
      <c r="I14" s="15">
        <v>105</v>
      </c>
      <c r="J14" s="15">
        <v>56</v>
      </c>
      <c r="K14" s="16">
        <f t="shared" si="2"/>
        <v>53.333333333333336</v>
      </c>
      <c r="L14" s="17">
        <f t="shared" si="3"/>
        <v>129</v>
      </c>
      <c r="M14" s="17">
        <f t="shared" si="3"/>
        <v>65</v>
      </c>
      <c r="N14" s="18">
        <f t="shared" si="4"/>
        <v>50.3875968992248</v>
      </c>
      <c r="O14" s="19">
        <f t="shared" si="5"/>
        <v>1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17</v>
      </c>
      <c r="H15" s="14">
        <f t="shared" si="1"/>
        <v>62.96296296296296</v>
      </c>
      <c r="I15" s="15">
        <v>160</v>
      </c>
      <c r="J15" s="15">
        <v>85</v>
      </c>
      <c r="K15" s="16">
        <f t="shared" si="2"/>
        <v>53.125</v>
      </c>
      <c r="L15" s="17">
        <f t="shared" si="3"/>
        <v>195</v>
      </c>
      <c r="M15" s="17">
        <f t="shared" si="3"/>
        <v>103</v>
      </c>
      <c r="N15" s="18">
        <f t="shared" si="4"/>
        <v>52.820512820512825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48</v>
      </c>
      <c r="D16" s="11">
        <v>9</v>
      </c>
      <c r="E16" s="12">
        <f t="shared" si="0"/>
        <v>18.75</v>
      </c>
      <c r="F16" s="13">
        <v>140</v>
      </c>
      <c r="G16" s="13">
        <v>73</v>
      </c>
      <c r="H16" s="14">
        <f t="shared" si="1"/>
        <v>52.142857142857146</v>
      </c>
      <c r="I16" s="15">
        <v>363</v>
      </c>
      <c r="J16" s="15">
        <v>114</v>
      </c>
      <c r="K16" s="16">
        <f t="shared" si="2"/>
        <v>31.40495867768595</v>
      </c>
      <c r="L16" s="17">
        <f t="shared" si="3"/>
        <v>551</v>
      </c>
      <c r="M16" s="17">
        <f t="shared" si="3"/>
        <v>196</v>
      </c>
      <c r="N16" s="18">
        <f t="shared" si="4"/>
        <v>35.57168784029038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15</v>
      </c>
      <c r="E17" s="12">
        <f t="shared" si="0"/>
        <v>50</v>
      </c>
      <c r="F17" s="13">
        <v>13</v>
      </c>
      <c r="G17" s="13">
        <v>9</v>
      </c>
      <c r="H17" s="14">
        <f t="shared" si="1"/>
        <v>69.23076923076923</v>
      </c>
      <c r="I17" s="15">
        <v>68</v>
      </c>
      <c r="J17" s="15">
        <v>23</v>
      </c>
      <c r="K17" s="16">
        <f t="shared" si="2"/>
        <v>33.82352941176471</v>
      </c>
      <c r="L17" s="17">
        <f t="shared" si="3"/>
        <v>111</v>
      </c>
      <c r="M17" s="17">
        <f t="shared" si="3"/>
        <v>47</v>
      </c>
      <c r="N17" s="18">
        <f t="shared" si="4"/>
        <v>42.34234234234234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9</v>
      </c>
      <c r="E18" s="12">
        <f t="shared" si="0"/>
        <v>60</v>
      </c>
      <c r="F18" s="13">
        <v>28</v>
      </c>
      <c r="G18" s="13">
        <v>20</v>
      </c>
      <c r="H18" s="14">
        <f t="shared" si="1"/>
        <v>71.42857142857143</v>
      </c>
      <c r="I18" s="15">
        <v>104</v>
      </c>
      <c r="J18" s="15">
        <v>38</v>
      </c>
      <c r="K18" s="16">
        <f t="shared" si="2"/>
        <v>36.53846153846153</v>
      </c>
      <c r="L18" s="17">
        <f t="shared" si="3"/>
        <v>147</v>
      </c>
      <c r="M18" s="17">
        <f t="shared" si="3"/>
        <v>67</v>
      </c>
      <c r="N18" s="18">
        <f t="shared" si="4"/>
        <v>45.57823129251701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11</v>
      </c>
      <c r="E19" s="12">
        <f t="shared" si="0"/>
        <v>36.666666666666664</v>
      </c>
      <c r="F19" s="13">
        <v>75</v>
      </c>
      <c r="G19" s="13">
        <v>37</v>
      </c>
      <c r="H19" s="14">
        <f t="shared" si="1"/>
        <v>49.333333333333336</v>
      </c>
      <c r="I19" s="15">
        <v>245</v>
      </c>
      <c r="J19" s="15">
        <v>83</v>
      </c>
      <c r="K19" s="16">
        <f t="shared" si="2"/>
        <v>33.87755102040816</v>
      </c>
      <c r="L19" s="17">
        <f t="shared" si="3"/>
        <v>350</v>
      </c>
      <c r="M19" s="17">
        <f t="shared" si="3"/>
        <v>131</v>
      </c>
      <c r="N19" s="18">
        <f t="shared" si="4"/>
        <v>37.42857142857143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76</v>
      </c>
      <c r="D20" s="11">
        <v>14</v>
      </c>
      <c r="E20" s="12">
        <f t="shared" si="0"/>
        <v>18.421052631578945</v>
      </c>
      <c r="F20" s="13">
        <v>175</v>
      </c>
      <c r="G20" s="13">
        <v>76</v>
      </c>
      <c r="H20" s="14">
        <f t="shared" si="1"/>
        <v>43.42857142857143</v>
      </c>
      <c r="I20" s="15">
        <v>416</v>
      </c>
      <c r="J20" s="15">
        <v>164</v>
      </c>
      <c r="K20" s="16">
        <f t="shared" si="2"/>
        <v>39.42307692307692</v>
      </c>
      <c r="L20" s="17">
        <f t="shared" si="3"/>
        <v>667</v>
      </c>
      <c r="M20" s="17">
        <f t="shared" si="3"/>
        <v>254</v>
      </c>
      <c r="N20" s="18">
        <f t="shared" si="4"/>
        <v>38.08095952023988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106</v>
      </c>
      <c r="D21" s="11">
        <v>41</v>
      </c>
      <c r="E21" s="12">
        <f t="shared" si="0"/>
        <v>38.67924528301887</v>
      </c>
      <c r="F21" s="13">
        <v>287</v>
      </c>
      <c r="G21" s="13">
        <v>174</v>
      </c>
      <c r="H21" s="14">
        <f t="shared" si="1"/>
        <v>60.62717770034843</v>
      </c>
      <c r="I21" s="15">
        <v>729</v>
      </c>
      <c r="J21" s="15">
        <v>344</v>
      </c>
      <c r="K21" s="16">
        <f t="shared" si="2"/>
        <v>47.18792866941015</v>
      </c>
      <c r="L21" s="17">
        <f t="shared" si="3"/>
        <v>1122</v>
      </c>
      <c r="M21" s="17">
        <f t="shared" si="3"/>
        <v>559</v>
      </c>
      <c r="N21" s="18">
        <f t="shared" si="4"/>
        <v>49.82174688057041</v>
      </c>
      <c r="O21" s="60">
        <f t="shared" si="5"/>
        <v>0</v>
      </c>
    </row>
    <row r="22" spans="1:15" ht="18.75" customHeight="1">
      <c r="A22" s="21" t="s">
        <v>55</v>
      </c>
      <c r="B22" s="22" t="s">
        <v>56</v>
      </c>
      <c r="C22" s="11">
        <v>59</v>
      </c>
      <c r="D22" s="11">
        <v>11</v>
      </c>
      <c r="E22" s="12">
        <f t="shared" si="0"/>
        <v>18.64406779661017</v>
      </c>
      <c r="F22" s="13">
        <v>158</v>
      </c>
      <c r="G22" s="13">
        <v>79</v>
      </c>
      <c r="H22" s="14">
        <f t="shared" si="1"/>
        <v>50</v>
      </c>
      <c r="I22" s="15">
        <v>435</v>
      </c>
      <c r="J22" s="15">
        <v>156</v>
      </c>
      <c r="K22" s="16">
        <f t="shared" si="2"/>
        <v>35.86206896551724</v>
      </c>
      <c r="L22" s="17">
        <f t="shared" si="3"/>
        <v>652</v>
      </c>
      <c r="M22" s="17">
        <f t="shared" si="3"/>
        <v>246</v>
      </c>
      <c r="N22" s="18">
        <f t="shared" si="4"/>
        <v>37.73006134969325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128</v>
      </c>
      <c r="D23" s="11">
        <v>11</v>
      </c>
      <c r="E23" s="45">
        <f t="shared" si="0"/>
        <v>8.59375</v>
      </c>
      <c r="F23" s="13">
        <v>165</v>
      </c>
      <c r="G23" s="13">
        <v>38</v>
      </c>
      <c r="H23" s="45">
        <f t="shared" si="1"/>
        <v>23.03030303030303</v>
      </c>
      <c r="I23" s="15">
        <v>560</v>
      </c>
      <c r="J23" s="15">
        <v>55</v>
      </c>
      <c r="K23" s="45">
        <f t="shared" si="2"/>
        <v>9.821428571428571</v>
      </c>
      <c r="L23" s="17">
        <f t="shared" si="3"/>
        <v>853</v>
      </c>
      <c r="M23" s="17">
        <f t="shared" si="3"/>
        <v>104</v>
      </c>
      <c r="N23" s="45">
        <f t="shared" si="4"/>
        <v>12.192262602579133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36</v>
      </c>
      <c r="D24" s="25">
        <v>16</v>
      </c>
      <c r="E24" s="12">
        <f t="shared" si="0"/>
        <v>44.44444444444444</v>
      </c>
      <c r="F24" s="13">
        <v>155</v>
      </c>
      <c r="G24" s="13">
        <v>98</v>
      </c>
      <c r="H24" s="14">
        <f t="shared" si="1"/>
        <v>63.2258064516129</v>
      </c>
      <c r="I24" s="15">
        <v>401</v>
      </c>
      <c r="J24" s="15">
        <v>183</v>
      </c>
      <c r="K24" s="16">
        <f t="shared" si="2"/>
        <v>45.6359102244389</v>
      </c>
      <c r="L24" s="17">
        <f t="shared" si="3"/>
        <v>592</v>
      </c>
      <c r="M24" s="17">
        <f t="shared" si="3"/>
        <v>297</v>
      </c>
      <c r="N24" s="18">
        <f t="shared" si="4"/>
        <v>50.16891891891891</v>
      </c>
      <c r="O24" s="19">
        <f t="shared" si="5"/>
        <v>1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53</v>
      </c>
      <c r="G25" s="13">
        <v>17</v>
      </c>
      <c r="H25" s="14">
        <f t="shared" si="1"/>
        <v>32.075471698113205</v>
      </c>
      <c r="I25" s="15">
        <v>138</v>
      </c>
      <c r="J25" s="15">
        <v>42</v>
      </c>
      <c r="K25" s="16">
        <f t="shared" si="2"/>
        <v>30.434782608695656</v>
      </c>
      <c r="L25" s="17">
        <f>SUM(C25,F25,I25)</f>
        <v>213</v>
      </c>
      <c r="M25" s="17">
        <f>SUM(D25,G25,J25)</f>
        <v>63</v>
      </c>
      <c r="N25" s="18">
        <f t="shared" si="4"/>
        <v>29.577464788732392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116</v>
      </c>
      <c r="D26" s="11">
        <v>96</v>
      </c>
      <c r="E26" s="12">
        <f t="shared" si="0"/>
        <v>82.75862068965517</v>
      </c>
      <c r="F26" s="13">
        <v>230</v>
      </c>
      <c r="G26" s="13">
        <v>202</v>
      </c>
      <c r="H26" s="14">
        <f t="shared" si="1"/>
        <v>87.82608695652175</v>
      </c>
      <c r="I26" s="15">
        <v>608</v>
      </c>
      <c r="J26" s="15">
        <v>530</v>
      </c>
      <c r="K26" s="16">
        <f t="shared" si="2"/>
        <v>87.17105263157895</v>
      </c>
      <c r="L26" s="17">
        <f>SUM(C26,F26,I26)</f>
        <v>954</v>
      </c>
      <c r="M26" s="17">
        <f>SUM(D26,G26,J26)</f>
        <v>828</v>
      </c>
      <c r="N26" s="18">
        <f t="shared" si="4"/>
        <v>86.79245283018868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521</v>
      </c>
      <c r="D27" s="29">
        <f>SUM(D20:D24,D26)</f>
        <v>189</v>
      </c>
      <c r="E27" s="30">
        <f t="shared" si="0"/>
        <v>36.2763915547025</v>
      </c>
      <c r="F27" s="31">
        <f>SUM(F20:F24,F26)</f>
        <v>1170</v>
      </c>
      <c r="G27" s="31">
        <f>SUM(G20:G24,G26)</f>
        <v>667</v>
      </c>
      <c r="H27" s="32">
        <f t="shared" si="1"/>
        <v>57.008547008547005</v>
      </c>
      <c r="I27" s="31">
        <f>SUM(I20:I24,I26)</f>
        <v>3149</v>
      </c>
      <c r="J27" s="31">
        <f>SUM(J20:J24,J26)</f>
        <v>1432</v>
      </c>
      <c r="K27" s="32">
        <f t="shared" si="2"/>
        <v>45.47475389012385</v>
      </c>
      <c r="L27" s="31">
        <f>SUM(L20:L24,L26)</f>
        <v>4840</v>
      </c>
      <c r="M27" s="31">
        <f>SUM(M20:M24,M26)</f>
        <v>2288</v>
      </c>
      <c r="N27" s="32">
        <f t="shared" si="4"/>
        <v>47.27272727272727</v>
      </c>
      <c r="O27" s="31">
        <f>SUM(O20:O24,O26)</f>
        <v>2</v>
      </c>
    </row>
    <row r="28" spans="2:15" ht="18.75" customHeight="1">
      <c r="B28" s="33" t="s">
        <v>65</v>
      </c>
      <c r="C28" s="31">
        <f>SUM(C3:C18,C19,C25)</f>
        <v>548</v>
      </c>
      <c r="D28" s="31">
        <f>SUM(D3:D18,D19,D25)</f>
        <v>219</v>
      </c>
      <c r="E28" s="32">
        <f t="shared" si="0"/>
        <v>39.96350364963504</v>
      </c>
      <c r="F28" s="31">
        <f>SUM(F3:F18,F19,F25)</f>
        <v>898</v>
      </c>
      <c r="G28" s="31">
        <f>SUM(G3:G18,G19,G25)</f>
        <v>524</v>
      </c>
      <c r="H28" s="32">
        <f t="shared" si="1"/>
        <v>58.35189309576837</v>
      </c>
      <c r="I28" s="31">
        <f>SUM(I3:I18,I19,I25)</f>
        <v>3482</v>
      </c>
      <c r="J28" s="31">
        <f>SUM(J3:J18,J19,J25)</f>
        <v>1578</v>
      </c>
      <c r="K28" s="32">
        <f t="shared" si="2"/>
        <v>45.318782309017806</v>
      </c>
      <c r="L28" s="31">
        <f>SUM(L3:L18,L19,L25)</f>
        <v>4928</v>
      </c>
      <c r="M28" s="31">
        <f>SUM(M3:M18,M19,M25)</f>
        <v>2321</v>
      </c>
      <c r="N28" s="32">
        <f t="shared" si="4"/>
        <v>47.098214285714285</v>
      </c>
      <c r="O28" s="31">
        <f>SUM(O3:O18,O19,O25)</f>
        <v>6</v>
      </c>
    </row>
    <row r="29" spans="2:15" ht="18.75" customHeight="1" thickBot="1">
      <c r="B29" s="34" t="s">
        <v>66</v>
      </c>
      <c r="C29" s="35">
        <f>SUM(C27:C28)</f>
        <v>1069</v>
      </c>
      <c r="D29" s="35">
        <f>SUM(D27:D28)</f>
        <v>408</v>
      </c>
      <c r="E29" s="36">
        <f t="shared" si="0"/>
        <v>38.16651075771749</v>
      </c>
      <c r="F29" s="35">
        <f>SUM(F27:F28)</f>
        <v>2068</v>
      </c>
      <c r="G29" s="35">
        <f>SUM(G27:G28)</f>
        <v>1191</v>
      </c>
      <c r="H29" s="36">
        <f t="shared" si="1"/>
        <v>57.59187620889749</v>
      </c>
      <c r="I29" s="35">
        <f>SUM(I27:I28)</f>
        <v>6631</v>
      </c>
      <c r="J29" s="35">
        <f>SUM(J27:J28)</f>
        <v>3010</v>
      </c>
      <c r="K29" s="36">
        <f t="shared" si="2"/>
        <v>45.39285175689941</v>
      </c>
      <c r="L29" s="35">
        <f>SUM(L27:L28)</f>
        <v>9768</v>
      </c>
      <c r="M29" s="35">
        <f>SUM(M27:M28)</f>
        <v>4609</v>
      </c>
      <c r="N29" s="36">
        <f t="shared" si="4"/>
        <v>47.18468468468468</v>
      </c>
      <c r="O29" s="35">
        <f>SUM(O27:O28)</f>
        <v>8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2</v>
      </c>
      <c r="D33" s="41" t="s">
        <v>68</v>
      </c>
    </row>
    <row r="34" spans="2:4" ht="18.75" customHeight="1" thickBot="1">
      <c r="B34" s="42" t="s">
        <v>9</v>
      </c>
      <c r="C34" s="43">
        <f>C33/C32*100</f>
        <v>33.33333333333333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6</v>
      </c>
      <c r="D36" s="41" t="s">
        <v>68</v>
      </c>
    </row>
    <row r="37" spans="2:4" ht="18.75" customHeight="1" thickBot="1">
      <c r="B37" s="42" t="s">
        <v>9</v>
      </c>
      <c r="C37" s="43">
        <f>C36/C35*100</f>
        <v>33.33333333333333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8</v>
      </c>
      <c r="D39" s="41" t="s">
        <v>68</v>
      </c>
    </row>
    <row r="40" spans="2:4" ht="18.75" customHeight="1" thickBot="1">
      <c r="B40" s="42" t="s">
        <v>9</v>
      </c>
      <c r="C40" s="43">
        <f>C39/C38*100</f>
        <v>33.33333333333333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1" sqref="F41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85</v>
      </c>
      <c r="J3" s="15">
        <v>70</v>
      </c>
      <c r="K3" s="16">
        <f>J3/I3*100</f>
        <v>82.35294117647058</v>
      </c>
      <c r="L3" s="17">
        <f>SUM(C3,F3,I3)</f>
        <v>125</v>
      </c>
      <c r="M3" s="17">
        <f>SUM(D3,G3,J3)</f>
        <v>107</v>
      </c>
      <c r="N3" s="18">
        <f>M3/L3*100</f>
        <v>85.6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23</v>
      </c>
      <c r="D4" s="11">
        <v>9</v>
      </c>
      <c r="E4" s="12">
        <f aca="true" t="shared" si="0" ref="E4:E29">D4/C4*100</f>
        <v>39.130434782608695</v>
      </c>
      <c r="F4" s="13">
        <v>27</v>
      </c>
      <c r="G4" s="13">
        <v>10</v>
      </c>
      <c r="H4" s="14">
        <f aca="true" t="shared" si="1" ref="H4:H29">G4/F4*100</f>
        <v>37.03703703703704</v>
      </c>
      <c r="I4" s="15">
        <v>87</v>
      </c>
      <c r="J4" s="15">
        <v>51</v>
      </c>
      <c r="K4" s="16">
        <f aca="true" t="shared" si="2" ref="K4:K29">J4/I4*100</f>
        <v>58.620689655172406</v>
      </c>
      <c r="L4" s="17">
        <f aca="true" t="shared" si="3" ref="L4:M24">SUM(C4,F4,I4)</f>
        <v>137</v>
      </c>
      <c r="M4" s="17">
        <f t="shared" si="3"/>
        <v>70</v>
      </c>
      <c r="N4" s="18">
        <f aca="true" t="shared" si="4" ref="N4:N29">M4/L4*100</f>
        <v>51.09489051094891</v>
      </c>
      <c r="O4" s="19">
        <f aca="true" t="shared" si="5" ref="O4:O26">IF(N4&gt;50,1,0)</f>
        <v>1</v>
      </c>
    </row>
    <row r="5" spans="1:15" ht="18.75" customHeight="1">
      <c r="A5" s="9" t="s">
        <v>21</v>
      </c>
      <c r="B5" s="10" t="s">
        <v>22</v>
      </c>
      <c r="C5" s="11">
        <v>44</v>
      </c>
      <c r="D5" s="11">
        <v>21</v>
      </c>
      <c r="E5" s="12">
        <f t="shared" si="0"/>
        <v>47.72727272727273</v>
      </c>
      <c r="F5" s="13">
        <v>69</v>
      </c>
      <c r="G5" s="13">
        <v>47</v>
      </c>
      <c r="H5" s="14">
        <f t="shared" si="1"/>
        <v>68.11594202898551</v>
      </c>
      <c r="I5" s="15">
        <v>271</v>
      </c>
      <c r="J5" s="15">
        <v>119</v>
      </c>
      <c r="K5" s="16">
        <f t="shared" si="2"/>
        <v>43.91143911439114</v>
      </c>
      <c r="L5" s="17">
        <f t="shared" si="3"/>
        <v>384</v>
      </c>
      <c r="M5" s="17">
        <f t="shared" si="3"/>
        <v>187</v>
      </c>
      <c r="N5" s="18">
        <f t="shared" si="4"/>
        <v>48.69791666666667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44</v>
      </c>
      <c r="G6" s="13">
        <v>24</v>
      </c>
      <c r="H6" s="14">
        <f t="shared" si="1"/>
        <v>54.54545454545454</v>
      </c>
      <c r="I6" s="15">
        <v>248</v>
      </c>
      <c r="J6" s="15">
        <v>118</v>
      </c>
      <c r="K6" s="16">
        <f t="shared" si="2"/>
        <v>47.58064516129033</v>
      </c>
      <c r="L6" s="17">
        <f t="shared" si="3"/>
        <v>313</v>
      </c>
      <c r="M6" s="17">
        <f t="shared" si="3"/>
        <v>148</v>
      </c>
      <c r="N6" s="18">
        <f t="shared" si="4"/>
        <v>47.284345047923324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14</v>
      </c>
      <c r="D7" s="11">
        <v>9</v>
      </c>
      <c r="E7" s="12">
        <f t="shared" si="0"/>
        <v>64.28571428571429</v>
      </c>
      <c r="F7" s="13">
        <v>25</v>
      </c>
      <c r="G7" s="13">
        <v>13</v>
      </c>
      <c r="H7" s="14">
        <f t="shared" si="1"/>
        <v>52</v>
      </c>
      <c r="I7" s="15">
        <v>131</v>
      </c>
      <c r="J7" s="15">
        <v>97</v>
      </c>
      <c r="K7" s="16">
        <f t="shared" si="2"/>
        <v>74.04580152671755</v>
      </c>
      <c r="L7" s="17">
        <f t="shared" si="3"/>
        <v>170</v>
      </c>
      <c r="M7" s="17">
        <f t="shared" si="3"/>
        <v>119</v>
      </c>
      <c r="N7" s="18">
        <f t="shared" si="4"/>
        <v>70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61</v>
      </c>
      <c r="D8" s="11">
        <v>30</v>
      </c>
      <c r="E8" s="12">
        <f t="shared" si="0"/>
        <v>49.18032786885246</v>
      </c>
      <c r="F8" s="13">
        <v>41</v>
      </c>
      <c r="G8" s="13">
        <v>19</v>
      </c>
      <c r="H8" s="14">
        <f t="shared" si="1"/>
        <v>46.34146341463415</v>
      </c>
      <c r="I8" s="15">
        <v>180</v>
      </c>
      <c r="J8" s="15">
        <v>103</v>
      </c>
      <c r="K8" s="16">
        <f t="shared" si="2"/>
        <v>57.22222222222222</v>
      </c>
      <c r="L8" s="17">
        <f t="shared" si="3"/>
        <v>282</v>
      </c>
      <c r="M8" s="17">
        <f t="shared" si="3"/>
        <v>152</v>
      </c>
      <c r="N8" s="18">
        <f t="shared" si="4"/>
        <v>53.90070921985816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14</v>
      </c>
      <c r="D9" s="11">
        <v>10</v>
      </c>
      <c r="E9" s="12">
        <f t="shared" si="0"/>
        <v>71.42857142857143</v>
      </c>
      <c r="F9" s="13">
        <v>85</v>
      </c>
      <c r="G9" s="13">
        <v>72</v>
      </c>
      <c r="H9" s="14">
        <f t="shared" si="1"/>
        <v>84.70588235294117</v>
      </c>
      <c r="I9" s="15">
        <v>223</v>
      </c>
      <c r="J9" s="15">
        <v>153</v>
      </c>
      <c r="K9" s="16">
        <f t="shared" si="2"/>
        <v>68.60986547085201</v>
      </c>
      <c r="L9" s="17">
        <f t="shared" si="3"/>
        <v>322</v>
      </c>
      <c r="M9" s="17">
        <f t="shared" si="3"/>
        <v>235</v>
      </c>
      <c r="N9" s="18">
        <f t="shared" si="4"/>
        <v>72.98136645962732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68</v>
      </c>
      <c r="D10" s="11">
        <v>28</v>
      </c>
      <c r="E10" s="12">
        <f t="shared" si="0"/>
        <v>41.17647058823529</v>
      </c>
      <c r="F10" s="13">
        <v>66</v>
      </c>
      <c r="G10" s="13">
        <v>47</v>
      </c>
      <c r="H10" s="14">
        <f t="shared" si="1"/>
        <v>71.21212121212122</v>
      </c>
      <c r="I10" s="15">
        <v>345</v>
      </c>
      <c r="J10" s="15">
        <v>133</v>
      </c>
      <c r="K10" s="16">
        <f t="shared" si="2"/>
        <v>38.550724637681164</v>
      </c>
      <c r="L10" s="17">
        <f t="shared" si="3"/>
        <v>479</v>
      </c>
      <c r="M10" s="17">
        <f t="shared" si="3"/>
        <v>208</v>
      </c>
      <c r="N10" s="18">
        <f t="shared" si="4"/>
        <v>43.42379958246347</v>
      </c>
      <c r="O10" s="20">
        <f t="shared" si="5"/>
        <v>0</v>
      </c>
    </row>
    <row r="11" spans="1:15" ht="18.75" customHeight="1">
      <c r="A11" s="9" t="s">
        <v>33</v>
      </c>
      <c r="B11" s="10" t="s">
        <v>34</v>
      </c>
      <c r="C11" s="11">
        <v>44</v>
      </c>
      <c r="D11" s="11">
        <v>21</v>
      </c>
      <c r="E11" s="12">
        <f t="shared" si="0"/>
        <v>47.72727272727273</v>
      </c>
      <c r="F11" s="13">
        <v>61</v>
      </c>
      <c r="G11" s="13">
        <v>40</v>
      </c>
      <c r="H11" s="14">
        <f t="shared" si="1"/>
        <v>65.57377049180327</v>
      </c>
      <c r="I11" s="15">
        <v>198</v>
      </c>
      <c r="J11" s="15">
        <v>95</v>
      </c>
      <c r="K11" s="16">
        <f t="shared" si="2"/>
        <v>47.97979797979798</v>
      </c>
      <c r="L11" s="17">
        <f t="shared" si="3"/>
        <v>303</v>
      </c>
      <c r="M11" s="17">
        <f t="shared" si="3"/>
        <v>156</v>
      </c>
      <c r="N11" s="18">
        <f t="shared" si="4"/>
        <v>51.48514851485149</v>
      </c>
      <c r="O11" s="19">
        <f t="shared" si="5"/>
        <v>1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10</v>
      </c>
      <c r="E12" s="12">
        <f t="shared" si="0"/>
        <v>31.25</v>
      </c>
      <c r="F12" s="13">
        <v>77</v>
      </c>
      <c r="G12" s="13">
        <v>39</v>
      </c>
      <c r="H12" s="14">
        <f t="shared" si="1"/>
        <v>50.649350649350644</v>
      </c>
      <c r="I12" s="15">
        <v>386</v>
      </c>
      <c r="J12" s="15">
        <v>174</v>
      </c>
      <c r="K12" s="16">
        <f t="shared" si="2"/>
        <v>45.07772020725388</v>
      </c>
      <c r="L12" s="17">
        <f t="shared" si="3"/>
        <v>495</v>
      </c>
      <c r="M12" s="17">
        <f t="shared" si="3"/>
        <v>223</v>
      </c>
      <c r="N12" s="18">
        <f t="shared" si="4"/>
        <v>45.05050505050505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10</v>
      </c>
      <c r="E13" s="12">
        <f t="shared" si="0"/>
        <v>28.57142857142857</v>
      </c>
      <c r="F13" s="13">
        <v>45</v>
      </c>
      <c r="G13" s="13">
        <v>29</v>
      </c>
      <c r="H13" s="14">
        <f t="shared" si="1"/>
        <v>64.44444444444444</v>
      </c>
      <c r="I13" s="15">
        <v>142</v>
      </c>
      <c r="J13" s="15">
        <v>44</v>
      </c>
      <c r="K13" s="16">
        <f t="shared" si="2"/>
        <v>30.985915492957744</v>
      </c>
      <c r="L13" s="17">
        <f t="shared" si="3"/>
        <v>222</v>
      </c>
      <c r="M13" s="17">
        <f t="shared" si="3"/>
        <v>83</v>
      </c>
      <c r="N13" s="18">
        <f t="shared" si="4"/>
        <v>37.38738738738739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5</v>
      </c>
      <c r="E14" s="12">
        <f t="shared" si="0"/>
        <v>31.25</v>
      </c>
      <c r="F14" s="13">
        <v>8</v>
      </c>
      <c r="G14" s="13">
        <v>5</v>
      </c>
      <c r="H14" s="14">
        <f t="shared" si="1"/>
        <v>62.5</v>
      </c>
      <c r="I14" s="15">
        <v>105</v>
      </c>
      <c r="J14" s="15">
        <v>56</v>
      </c>
      <c r="K14" s="16">
        <f t="shared" si="2"/>
        <v>53.333333333333336</v>
      </c>
      <c r="L14" s="17">
        <f t="shared" si="3"/>
        <v>129</v>
      </c>
      <c r="M14" s="17">
        <f t="shared" si="3"/>
        <v>66</v>
      </c>
      <c r="N14" s="18">
        <f t="shared" si="4"/>
        <v>51.162790697674424</v>
      </c>
      <c r="O14" s="19">
        <f t="shared" si="5"/>
        <v>1</v>
      </c>
    </row>
    <row r="15" spans="1:15" ht="18.75" customHeight="1">
      <c r="A15" s="9" t="s">
        <v>41</v>
      </c>
      <c r="B15" s="10" t="s">
        <v>42</v>
      </c>
      <c r="C15" s="11">
        <v>8</v>
      </c>
      <c r="D15" s="11">
        <v>1</v>
      </c>
      <c r="E15" s="12">
        <f t="shared" si="0"/>
        <v>12.5</v>
      </c>
      <c r="F15" s="13">
        <v>27</v>
      </c>
      <c r="G15" s="13">
        <v>17</v>
      </c>
      <c r="H15" s="14">
        <f t="shared" si="1"/>
        <v>62.96296296296296</v>
      </c>
      <c r="I15" s="15">
        <v>160</v>
      </c>
      <c r="J15" s="15">
        <v>88</v>
      </c>
      <c r="K15" s="16">
        <f t="shared" si="2"/>
        <v>55.00000000000001</v>
      </c>
      <c r="L15" s="17">
        <f t="shared" si="3"/>
        <v>195</v>
      </c>
      <c r="M15" s="17">
        <f t="shared" si="3"/>
        <v>106</v>
      </c>
      <c r="N15" s="18">
        <f t="shared" si="4"/>
        <v>54.35897435897436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51</v>
      </c>
      <c r="D16" s="11">
        <v>12</v>
      </c>
      <c r="E16" s="12">
        <f t="shared" si="0"/>
        <v>23.52941176470588</v>
      </c>
      <c r="F16" s="13">
        <v>146</v>
      </c>
      <c r="G16" s="13">
        <v>81</v>
      </c>
      <c r="H16" s="14">
        <f t="shared" si="1"/>
        <v>55.47945205479452</v>
      </c>
      <c r="I16" s="15">
        <v>369</v>
      </c>
      <c r="J16" s="15">
        <v>123</v>
      </c>
      <c r="K16" s="16">
        <f t="shared" si="2"/>
        <v>33.33333333333333</v>
      </c>
      <c r="L16" s="17">
        <f t="shared" si="3"/>
        <v>566</v>
      </c>
      <c r="M16" s="17">
        <f t="shared" si="3"/>
        <v>216</v>
      </c>
      <c r="N16" s="18">
        <f t="shared" si="4"/>
        <v>38.16254416961131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15</v>
      </c>
      <c r="E17" s="12">
        <f t="shared" si="0"/>
        <v>50</v>
      </c>
      <c r="F17" s="13">
        <v>13</v>
      </c>
      <c r="G17" s="13">
        <v>9</v>
      </c>
      <c r="H17" s="14">
        <f t="shared" si="1"/>
        <v>69.23076923076923</v>
      </c>
      <c r="I17" s="15">
        <v>68</v>
      </c>
      <c r="J17" s="15">
        <v>23</v>
      </c>
      <c r="K17" s="16">
        <f t="shared" si="2"/>
        <v>33.82352941176471</v>
      </c>
      <c r="L17" s="17">
        <f t="shared" si="3"/>
        <v>111</v>
      </c>
      <c r="M17" s="17">
        <f t="shared" si="3"/>
        <v>47</v>
      </c>
      <c r="N17" s="18">
        <f t="shared" si="4"/>
        <v>42.34234234234234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9</v>
      </c>
      <c r="E18" s="12">
        <f t="shared" si="0"/>
        <v>60</v>
      </c>
      <c r="F18" s="13">
        <v>28</v>
      </c>
      <c r="G18" s="13">
        <v>20</v>
      </c>
      <c r="H18" s="14">
        <f t="shared" si="1"/>
        <v>71.42857142857143</v>
      </c>
      <c r="I18" s="15">
        <v>104</v>
      </c>
      <c r="J18" s="15">
        <v>38</v>
      </c>
      <c r="K18" s="16">
        <f t="shared" si="2"/>
        <v>36.53846153846153</v>
      </c>
      <c r="L18" s="17">
        <f t="shared" si="3"/>
        <v>147</v>
      </c>
      <c r="M18" s="17">
        <f t="shared" si="3"/>
        <v>67</v>
      </c>
      <c r="N18" s="18">
        <f t="shared" si="4"/>
        <v>45.57823129251701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11</v>
      </c>
      <c r="E19" s="12">
        <f t="shared" si="0"/>
        <v>36.666666666666664</v>
      </c>
      <c r="F19" s="13">
        <v>75</v>
      </c>
      <c r="G19" s="13">
        <v>37</v>
      </c>
      <c r="H19" s="14">
        <f t="shared" si="1"/>
        <v>49.333333333333336</v>
      </c>
      <c r="I19" s="15">
        <v>245</v>
      </c>
      <c r="J19" s="15">
        <v>86</v>
      </c>
      <c r="K19" s="16">
        <f t="shared" si="2"/>
        <v>35.10204081632653</v>
      </c>
      <c r="L19" s="17">
        <f t="shared" si="3"/>
        <v>350</v>
      </c>
      <c r="M19" s="17">
        <f t="shared" si="3"/>
        <v>134</v>
      </c>
      <c r="N19" s="18">
        <f t="shared" si="4"/>
        <v>38.285714285714285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75</v>
      </c>
      <c r="D20" s="11">
        <v>15</v>
      </c>
      <c r="E20" s="12">
        <f t="shared" si="0"/>
        <v>20</v>
      </c>
      <c r="F20" s="13">
        <v>175</v>
      </c>
      <c r="G20" s="13">
        <v>79</v>
      </c>
      <c r="H20" s="14">
        <f t="shared" si="1"/>
        <v>45.14285714285714</v>
      </c>
      <c r="I20" s="15">
        <v>416</v>
      </c>
      <c r="J20" s="15">
        <v>168</v>
      </c>
      <c r="K20" s="16">
        <f t="shared" si="2"/>
        <v>40.38461538461539</v>
      </c>
      <c r="L20" s="17">
        <f t="shared" si="3"/>
        <v>666</v>
      </c>
      <c r="M20" s="17">
        <f t="shared" si="3"/>
        <v>262</v>
      </c>
      <c r="N20" s="18">
        <f t="shared" si="4"/>
        <v>39.33933933933934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105</v>
      </c>
      <c r="D21" s="11">
        <v>42</v>
      </c>
      <c r="E21" s="12">
        <f t="shared" si="0"/>
        <v>40</v>
      </c>
      <c r="F21" s="13">
        <v>284</v>
      </c>
      <c r="G21" s="13">
        <v>174</v>
      </c>
      <c r="H21" s="14">
        <f t="shared" si="1"/>
        <v>61.267605633802816</v>
      </c>
      <c r="I21" s="15">
        <v>726</v>
      </c>
      <c r="J21" s="15">
        <v>351</v>
      </c>
      <c r="K21" s="16">
        <f t="shared" si="2"/>
        <v>48.34710743801653</v>
      </c>
      <c r="L21" s="17">
        <f t="shared" si="3"/>
        <v>1115</v>
      </c>
      <c r="M21" s="17">
        <f t="shared" si="3"/>
        <v>567</v>
      </c>
      <c r="N21" s="18">
        <f t="shared" si="4"/>
        <v>50.85201793721973</v>
      </c>
      <c r="O21" s="19">
        <f t="shared" si="5"/>
        <v>1</v>
      </c>
    </row>
    <row r="22" spans="1:15" ht="18.75" customHeight="1">
      <c r="A22" s="21" t="s">
        <v>55</v>
      </c>
      <c r="B22" s="22" t="s">
        <v>56</v>
      </c>
      <c r="C22" s="11">
        <v>58</v>
      </c>
      <c r="D22" s="11">
        <v>11</v>
      </c>
      <c r="E22" s="12">
        <f t="shared" si="0"/>
        <v>18.96551724137931</v>
      </c>
      <c r="F22" s="13">
        <v>157</v>
      </c>
      <c r="G22" s="13">
        <v>80</v>
      </c>
      <c r="H22" s="14">
        <f t="shared" si="1"/>
        <v>50.955414012738856</v>
      </c>
      <c r="I22" s="15">
        <v>432</v>
      </c>
      <c r="J22" s="15">
        <v>159</v>
      </c>
      <c r="K22" s="16">
        <f t="shared" si="2"/>
        <v>36.80555555555556</v>
      </c>
      <c r="L22" s="17">
        <f t="shared" si="3"/>
        <v>647</v>
      </c>
      <c r="M22" s="17">
        <f t="shared" si="3"/>
        <v>250</v>
      </c>
      <c r="N22" s="18">
        <f t="shared" si="4"/>
        <v>38.639876352395675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129</v>
      </c>
      <c r="D23" s="11">
        <v>12</v>
      </c>
      <c r="E23" s="45">
        <f t="shared" si="0"/>
        <v>9.30232558139535</v>
      </c>
      <c r="F23" s="13">
        <v>165</v>
      </c>
      <c r="G23" s="13">
        <v>38</v>
      </c>
      <c r="H23" s="45">
        <f t="shared" si="1"/>
        <v>23.03030303030303</v>
      </c>
      <c r="I23" s="15">
        <v>578</v>
      </c>
      <c r="J23" s="15">
        <v>66</v>
      </c>
      <c r="K23" s="45">
        <f t="shared" si="2"/>
        <v>11.418685121107266</v>
      </c>
      <c r="L23" s="17">
        <f t="shared" si="3"/>
        <v>872</v>
      </c>
      <c r="M23" s="17">
        <f t="shared" si="3"/>
        <v>116</v>
      </c>
      <c r="N23" s="45">
        <f t="shared" si="4"/>
        <v>13.302752293577983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36</v>
      </c>
      <c r="D24" s="25">
        <v>16</v>
      </c>
      <c r="E24" s="12">
        <f t="shared" si="0"/>
        <v>44.44444444444444</v>
      </c>
      <c r="F24" s="13">
        <v>154</v>
      </c>
      <c r="G24" s="13">
        <v>99</v>
      </c>
      <c r="H24" s="14">
        <f t="shared" si="1"/>
        <v>64.28571428571429</v>
      </c>
      <c r="I24" s="15">
        <v>399</v>
      </c>
      <c r="J24" s="15">
        <v>184</v>
      </c>
      <c r="K24" s="16">
        <f t="shared" si="2"/>
        <v>46.11528822055138</v>
      </c>
      <c r="L24" s="17">
        <f t="shared" si="3"/>
        <v>589</v>
      </c>
      <c r="M24" s="17">
        <f t="shared" si="3"/>
        <v>299</v>
      </c>
      <c r="N24" s="18">
        <f t="shared" si="4"/>
        <v>50.76400679117148</v>
      </c>
      <c r="O24" s="19">
        <f t="shared" si="5"/>
        <v>1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51</v>
      </c>
      <c r="G25" s="13">
        <v>17</v>
      </c>
      <c r="H25" s="14">
        <f t="shared" si="1"/>
        <v>33.33333333333333</v>
      </c>
      <c r="I25" s="15">
        <v>139</v>
      </c>
      <c r="J25" s="15">
        <v>44</v>
      </c>
      <c r="K25" s="16">
        <f t="shared" si="2"/>
        <v>31.654676258992804</v>
      </c>
      <c r="L25" s="17">
        <f>SUM(C25,F25,I25)</f>
        <v>212</v>
      </c>
      <c r="M25" s="17">
        <f>SUM(D25,G25,J25)</f>
        <v>65</v>
      </c>
      <c r="N25" s="18">
        <f t="shared" si="4"/>
        <v>30.660377358490564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114</v>
      </c>
      <c r="D26" s="11">
        <v>104</v>
      </c>
      <c r="E26" s="12">
        <f t="shared" si="0"/>
        <v>91.22807017543859</v>
      </c>
      <c r="F26" s="13">
        <v>229</v>
      </c>
      <c r="G26" s="13">
        <v>210</v>
      </c>
      <c r="H26" s="14">
        <f t="shared" si="1"/>
        <v>91.70305676855895</v>
      </c>
      <c r="I26" s="15">
        <v>606</v>
      </c>
      <c r="J26" s="15">
        <v>554</v>
      </c>
      <c r="K26" s="16">
        <f t="shared" si="2"/>
        <v>91.41914191419141</v>
      </c>
      <c r="L26" s="17">
        <f>SUM(C26,F26,I26)</f>
        <v>949</v>
      </c>
      <c r="M26" s="17">
        <f>SUM(D26,G26,J26)</f>
        <v>868</v>
      </c>
      <c r="N26" s="18">
        <f t="shared" si="4"/>
        <v>91.46469968387777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517</v>
      </c>
      <c r="D27" s="29">
        <f>SUM(D20:D24,D26)</f>
        <v>200</v>
      </c>
      <c r="E27" s="30">
        <f t="shared" si="0"/>
        <v>38.684719535783366</v>
      </c>
      <c r="F27" s="31">
        <f>SUM(F20:F24,F26)</f>
        <v>1164</v>
      </c>
      <c r="G27" s="31">
        <f>SUM(G20:G24,G26)</f>
        <v>680</v>
      </c>
      <c r="H27" s="32">
        <f t="shared" si="1"/>
        <v>58.4192439862543</v>
      </c>
      <c r="I27" s="31">
        <f>SUM(I20:I24,I26)</f>
        <v>3157</v>
      </c>
      <c r="J27" s="31">
        <f>SUM(J20:J24,J26)</f>
        <v>1482</v>
      </c>
      <c r="K27" s="32">
        <f t="shared" si="2"/>
        <v>46.94330060183719</v>
      </c>
      <c r="L27" s="31">
        <f>SUM(L20:L24,L26)</f>
        <v>4838</v>
      </c>
      <c r="M27" s="31">
        <f>SUM(M20:M24,M26)</f>
        <v>2362</v>
      </c>
      <c r="N27" s="32">
        <f t="shared" si="4"/>
        <v>48.82182720132286</v>
      </c>
      <c r="O27" s="31">
        <f>SUM(O20:O24,O26)</f>
        <v>3</v>
      </c>
    </row>
    <row r="28" spans="2:15" ht="18.75" customHeight="1">
      <c r="B28" s="33" t="s">
        <v>65</v>
      </c>
      <c r="C28" s="31">
        <f>SUM(C3:C18,C19,C25)</f>
        <v>552</v>
      </c>
      <c r="D28" s="31">
        <f>SUM(D3:D18,D19,D25)</f>
        <v>233</v>
      </c>
      <c r="E28" s="32">
        <f t="shared" si="0"/>
        <v>42.210144927536234</v>
      </c>
      <c r="F28" s="31">
        <f>SUM(F3:F18,F19,F25)</f>
        <v>904</v>
      </c>
      <c r="G28" s="31">
        <f>SUM(G3:G18,G19,G25)</f>
        <v>541</v>
      </c>
      <c r="H28" s="32">
        <f t="shared" si="1"/>
        <v>59.845132743362825</v>
      </c>
      <c r="I28" s="31">
        <f>SUM(I3:I18,I19,I25)</f>
        <v>3486</v>
      </c>
      <c r="J28" s="31">
        <f>SUM(J3:J18,J19,J25)</f>
        <v>1615</v>
      </c>
      <c r="K28" s="32">
        <f t="shared" si="2"/>
        <v>46.328169822145725</v>
      </c>
      <c r="L28" s="31">
        <f>SUM(L3:L18,L19,L25)</f>
        <v>4942</v>
      </c>
      <c r="M28" s="31">
        <f>SUM(M3:M18,M19,M25)</f>
        <v>2389</v>
      </c>
      <c r="N28" s="32">
        <f t="shared" si="4"/>
        <v>48.34075273168757</v>
      </c>
      <c r="O28" s="31">
        <f>SUM(O3:O18,O19,O25)</f>
        <v>8</v>
      </c>
    </row>
    <row r="29" spans="2:15" ht="18.75" customHeight="1" thickBot="1">
      <c r="B29" s="34" t="s">
        <v>66</v>
      </c>
      <c r="C29" s="35">
        <f>SUM(C27:C28)</f>
        <v>1069</v>
      </c>
      <c r="D29" s="35">
        <f>SUM(D27:D28)</f>
        <v>433</v>
      </c>
      <c r="E29" s="36">
        <f t="shared" si="0"/>
        <v>40.50514499532273</v>
      </c>
      <c r="F29" s="35">
        <f>SUM(F27:F28)</f>
        <v>2068</v>
      </c>
      <c r="G29" s="35">
        <f>SUM(G27:G28)</f>
        <v>1221</v>
      </c>
      <c r="H29" s="36">
        <f t="shared" si="1"/>
        <v>59.04255319148937</v>
      </c>
      <c r="I29" s="35">
        <f>SUM(I27:I28)</f>
        <v>6643</v>
      </c>
      <c r="J29" s="35">
        <f>SUM(J27:J28)</f>
        <v>3097</v>
      </c>
      <c r="K29" s="36">
        <f t="shared" si="2"/>
        <v>46.62050278488635</v>
      </c>
      <c r="L29" s="35">
        <f>SUM(L27:L28)</f>
        <v>9780</v>
      </c>
      <c r="M29" s="35">
        <f>SUM(M27:M28)</f>
        <v>4751</v>
      </c>
      <c r="N29" s="36">
        <f t="shared" si="4"/>
        <v>48.578732106339466</v>
      </c>
      <c r="O29" s="35">
        <f>SUM(O27:O28)</f>
        <v>11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3</v>
      </c>
      <c r="D33" s="41" t="s">
        <v>68</v>
      </c>
    </row>
    <row r="34" spans="2:4" ht="18.75" customHeight="1" thickBot="1">
      <c r="B34" s="42" t="s">
        <v>9</v>
      </c>
      <c r="C34" s="43">
        <f>C33/C32*100</f>
        <v>50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8</v>
      </c>
      <c r="D36" s="41" t="s">
        <v>68</v>
      </c>
    </row>
    <row r="37" spans="2:4" ht="18.75" customHeight="1" thickBot="1">
      <c r="B37" s="42" t="s">
        <v>9</v>
      </c>
      <c r="C37" s="43">
        <f>C36/C35*100</f>
        <v>44.44444444444444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11</v>
      </c>
      <c r="D39" s="41" t="s">
        <v>68</v>
      </c>
    </row>
    <row r="40" spans="2:4" ht="18.75" customHeight="1" thickBot="1">
      <c r="B40" s="42" t="s">
        <v>9</v>
      </c>
      <c r="C40" s="43">
        <f>C39/C38*100</f>
        <v>45.83333333333333</v>
      </c>
      <c r="D40" s="4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6">
      <selection activeCell="C30" sqref="C30"/>
    </sheetView>
  </sheetViews>
  <sheetFormatPr defaultColWidth="9.140625" defaultRowHeight="15"/>
  <cols>
    <col min="2" max="2" width="48.140625" style="0" customWidth="1"/>
    <col min="15" max="15" width="15.28125" style="0" customWidth="1"/>
    <col min="16" max="16" width="12.57421875" style="0" customWidth="1"/>
    <col min="246" max="246" width="48.140625" style="0" customWidth="1"/>
  </cols>
  <sheetData>
    <row r="1" spans="1:13" ht="18.75" customHeight="1" thickBot="1">
      <c r="A1" s="1" t="s">
        <v>0</v>
      </c>
      <c r="D1" t="s">
        <v>1</v>
      </c>
      <c r="G1" t="s">
        <v>2</v>
      </c>
      <c r="J1" t="s">
        <v>3</v>
      </c>
      <c r="M1" t="s">
        <v>4</v>
      </c>
    </row>
    <row r="2" spans="1:15" ht="75.75" customHeight="1">
      <c r="A2" s="2" t="s">
        <v>5</v>
      </c>
      <c r="B2" s="3" t="s">
        <v>6</v>
      </c>
      <c r="C2" s="4" t="s">
        <v>7</v>
      </c>
      <c r="D2" s="4" t="s">
        <v>8</v>
      </c>
      <c r="E2" s="4" t="s">
        <v>9</v>
      </c>
      <c r="F2" s="5" t="s">
        <v>10</v>
      </c>
      <c r="G2" s="5" t="s">
        <v>11</v>
      </c>
      <c r="H2" s="5" t="s">
        <v>9</v>
      </c>
      <c r="I2" s="6" t="s">
        <v>12</v>
      </c>
      <c r="J2" s="6" t="s">
        <v>13</v>
      </c>
      <c r="K2" s="6" t="s">
        <v>9</v>
      </c>
      <c r="L2" s="7" t="s">
        <v>14</v>
      </c>
      <c r="M2" s="7" t="s">
        <v>15</v>
      </c>
      <c r="N2" s="7" t="s">
        <v>9</v>
      </c>
      <c r="O2" s="61" t="s">
        <v>16</v>
      </c>
    </row>
    <row r="3" spans="1:15" ht="18.75" customHeight="1">
      <c r="A3" s="9" t="s">
        <v>17</v>
      </c>
      <c r="B3" s="10" t="s">
        <v>18</v>
      </c>
      <c r="C3" s="11">
        <v>24</v>
      </c>
      <c r="D3" s="11">
        <v>22</v>
      </c>
      <c r="E3" s="12">
        <f>D3/C3*100</f>
        <v>91.66666666666666</v>
      </c>
      <c r="F3" s="13">
        <v>16</v>
      </c>
      <c r="G3" s="13">
        <v>15</v>
      </c>
      <c r="H3" s="14">
        <f>G3/F3*100</f>
        <v>93.75</v>
      </c>
      <c r="I3" s="15">
        <v>85</v>
      </c>
      <c r="J3" s="15">
        <v>70</v>
      </c>
      <c r="K3" s="16">
        <f>J3/I3*100</f>
        <v>82.35294117647058</v>
      </c>
      <c r="L3" s="17">
        <f>SUM(C3,F3,I3)</f>
        <v>125</v>
      </c>
      <c r="M3" s="17">
        <f>SUM(D3,G3,J3)</f>
        <v>107</v>
      </c>
      <c r="N3" s="18">
        <f>M3/L3*100</f>
        <v>85.6</v>
      </c>
      <c r="O3" s="19">
        <f>IF(N3&gt;50,1,0)</f>
        <v>1</v>
      </c>
    </row>
    <row r="4" spans="1:15" ht="18.75" customHeight="1">
      <c r="A4" s="9" t="s">
        <v>19</v>
      </c>
      <c r="B4" s="10" t="s">
        <v>20</v>
      </c>
      <c r="C4" s="11">
        <v>23</v>
      </c>
      <c r="D4" s="11">
        <v>10</v>
      </c>
      <c r="E4" s="12">
        <f aca="true" t="shared" si="0" ref="E4:E29">D4/C4*100</f>
        <v>43.47826086956522</v>
      </c>
      <c r="F4" s="13">
        <v>27</v>
      </c>
      <c r="G4" s="13">
        <v>10</v>
      </c>
      <c r="H4" s="14">
        <f aca="true" t="shared" si="1" ref="H4:H29">G4/F4*100</f>
        <v>37.03703703703704</v>
      </c>
      <c r="I4" s="15">
        <v>86</v>
      </c>
      <c r="J4" s="15">
        <v>53</v>
      </c>
      <c r="K4" s="16">
        <f aca="true" t="shared" si="2" ref="K4:K29">J4/I4*100</f>
        <v>61.627906976744185</v>
      </c>
      <c r="L4" s="17">
        <f aca="true" t="shared" si="3" ref="L4:M24">SUM(C4,F4,I4)</f>
        <v>136</v>
      </c>
      <c r="M4" s="17">
        <f t="shared" si="3"/>
        <v>73</v>
      </c>
      <c r="N4" s="18">
        <f aca="true" t="shared" si="4" ref="N4:N29">M4/L4*100</f>
        <v>53.67647058823529</v>
      </c>
      <c r="O4" s="19">
        <f aca="true" t="shared" si="5" ref="O4:O26">IF(N4&gt;50,1,0)</f>
        <v>1</v>
      </c>
    </row>
    <row r="5" spans="1:15" ht="18.75" customHeight="1">
      <c r="A5" s="9" t="s">
        <v>21</v>
      </c>
      <c r="B5" s="10" t="s">
        <v>22</v>
      </c>
      <c r="C5" s="11">
        <v>43</v>
      </c>
      <c r="D5" s="11">
        <v>21</v>
      </c>
      <c r="E5" s="12">
        <f t="shared" si="0"/>
        <v>48.837209302325576</v>
      </c>
      <c r="F5" s="13">
        <v>69</v>
      </c>
      <c r="G5" s="13">
        <v>47</v>
      </c>
      <c r="H5" s="14">
        <f t="shared" si="1"/>
        <v>68.11594202898551</v>
      </c>
      <c r="I5" s="15">
        <v>270</v>
      </c>
      <c r="J5" s="15">
        <v>120</v>
      </c>
      <c r="K5" s="16">
        <f t="shared" si="2"/>
        <v>44.44444444444444</v>
      </c>
      <c r="L5" s="17">
        <f t="shared" si="3"/>
        <v>382</v>
      </c>
      <c r="M5" s="17">
        <f t="shared" si="3"/>
        <v>188</v>
      </c>
      <c r="N5" s="18">
        <f t="shared" si="4"/>
        <v>49.21465968586388</v>
      </c>
      <c r="O5" s="60">
        <f t="shared" si="5"/>
        <v>0</v>
      </c>
    </row>
    <row r="6" spans="1:15" ht="18.75" customHeight="1">
      <c r="A6" s="9" t="s">
        <v>23</v>
      </c>
      <c r="B6" s="10" t="s">
        <v>24</v>
      </c>
      <c r="C6" s="11">
        <v>21</v>
      </c>
      <c r="D6" s="11">
        <v>6</v>
      </c>
      <c r="E6" s="12">
        <f t="shared" si="0"/>
        <v>28.57142857142857</v>
      </c>
      <c r="F6" s="13">
        <v>44</v>
      </c>
      <c r="G6" s="13">
        <v>25</v>
      </c>
      <c r="H6" s="14">
        <f t="shared" si="1"/>
        <v>56.81818181818182</v>
      </c>
      <c r="I6" s="15">
        <v>248</v>
      </c>
      <c r="J6" s="15">
        <v>120</v>
      </c>
      <c r="K6" s="16">
        <f t="shared" si="2"/>
        <v>48.38709677419355</v>
      </c>
      <c r="L6" s="17">
        <f t="shared" si="3"/>
        <v>313</v>
      </c>
      <c r="M6" s="17">
        <f t="shared" si="3"/>
        <v>151</v>
      </c>
      <c r="N6" s="18">
        <f t="shared" si="4"/>
        <v>48.242811501597444</v>
      </c>
      <c r="O6" s="20">
        <f t="shared" si="5"/>
        <v>0</v>
      </c>
    </row>
    <row r="7" spans="1:15" ht="18.75" customHeight="1">
      <c r="A7" s="9" t="s">
        <v>25</v>
      </c>
      <c r="B7" s="10" t="s">
        <v>26</v>
      </c>
      <c r="C7" s="11">
        <v>12</v>
      </c>
      <c r="D7" s="11">
        <v>8</v>
      </c>
      <c r="E7" s="12">
        <f t="shared" si="0"/>
        <v>66.66666666666666</v>
      </c>
      <c r="F7" s="13">
        <v>25</v>
      </c>
      <c r="G7" s="13">
        <v>16</v>
      </c>
      <c r="H7" s="14">
        <f t="shared" si="1"/>
        <v>64</v>
      </c>
      <c r="I7" s="15">
        <v>130</v>
      </c>
      <c r="J7" s="15">
        <v>100</v>
      </c>
      <c r="K7" s="16">
        <f t="shared" si="2"/>
        <v>76.92307692307693</v>
      </c>
      <c r="L7" s="17">
        <f t="shared" si="3"/>
        <v>167</v>
      </c>
      <c r="M7" s="17">
        <f t="shared" si="3"/>
        <v>124</v>
      </c>
      <c r="N7" s="18">
        <f t="shared" si="4"/>
        <v>74.25149700598801</v>
      </c>
      <c r="O7" s="19">
        <f t="shared" si="5"/>
        <v>1</v>
      </c>
    </row>
    <row r="8" spans="1:15" ht="18.75" customHeight="1">
      <c r="A8" s="9" t="s">
        <v>27</v>
      </c>
      <c r="B8" s="10" t="s">
        <v>28</v>
      </c>
      <c r="C8" s="11">
        <v>61</v>
      </c>
      <c r="D8" s="11">
        <v>31</v>
      </c>
      <c r="E8" s="12">
        <f t="shared" si="0"/>
        <v>50.81967213114754</v>
      </c>
      <c r="F8" s="13">
        <v>40</v>
      </c>
      <c r="G8" s="13">
        <v>20</v>
      </c>
      <c r="H8" s="14">
        <f t="shared" si="1"/>
        <v>50</v>
      </c>
      <c r="I8" s="15">
        <v>180</v>
      </c>
      <c r="J8" s="15">
        <v>103</v>
      </c>
      <c r="K8" s="16">
        <f t="shared" si="2"/>
        <v>57.22222222222222</v>
      </c>
      <c r="L8" s="17">
        <f t="shared" si="3"/>
        <v>281</v>
      </c>
      <c r="M8" s="17">
        <f t="shared" si="3"/>
        <v>154</v>
      </c>
      <c r="N8" s="18">
        <f t="shared" si="4"/>
        <v>54.804270462633454</v>
      </c>
      <c r="O8" s="19">
        <f t="shared" si="5"/>
        <v>1</v>
      </c>
    </row>
    <row r="9" spans="1:15" ht="18.75" customHeight="1">
      <c r="A9" s="9" t="s">
        <v>29</v>
      </c>
      <c r="B9" s="10" t="s">
        <v>30</v>
      </c>
      <c r="C9" s="11">
        <v>14</v>
      </c>
      <c r="D9" s="11">
        <v>10</v>
      </c>
      <c r="E9" s="12">
        <f t="shared" si="0"/>
        <v>71.42857142857143</v>
      </c>
      <c r="F9" s="13">
        <v>84</v>
      </c>
      <c r="G9" s="13">
        <v>71</v>
      </c>
      <c r="H9" s="14">
        <f t="shared" si="1"/>
        <v>84.52380952380952</v>
      </c>
      <c r="I9" s="15">
        <v>222</v>
      </c>
      <c r="J9" s="15">
        <v>158</v>
      </c>
      <c r="K9" s="16">
        <f t="shared" si="2"/>
        <v>71.17117117117117</v>
      </c>
      <c r="L9" s="17">
        <f t="shared" si="3"/>
        <v>320</v>
      </c>
      <c r="M9" s="17">
        <f t="shared" si="3"/>
        <v>239</v>
      </c>
      <c r="N9" s="18">
        <f t="shared" si="4"/>
        <v>74.6875</v>
      </c>
      <c r="O9" s="19">
        <f t="shared" si="5"/>
        <v>1</v>
      </c>
    </row>
    <row r="10" spans="1:15" ht="18.75" customHeight="1">
      <c r="A10" s="9" t="s">
        <v>31</v>
      </c>
      <c r="B10" s="10" t="s">
        <v>32</v>
      </c>
      <c r="C10" s="11">
        <v>66</v>
      </c>
      <c r="D10" s="11">
        <v>42</v>
      </c>
      <c r="E10" s="12">
        <f t="shared" si="0"/>
        <v>63.63636363636363</v>
      </c>
      <c r="F10" s="13">
        <v>65</v>
      </c>
      <c r="G10" s="13">
        <v>49</v>
      </c>
      <c r="H10" s="14">
        <f t="shared" si="1"/>
        <v>75.38461538461539</v>
      </c>
      <c r="I10" s="15">
        <v>354</v>
      </c>
      <c r="J10" s="15">
        <v>157</v>
      </c>
      <c r="K10" s="16">
        <f t="shared" si="2"/>
        <v>44.35028248587571</v>
      </c>
      <c r="L10" s="17">
        <f t="shared" si="3"/>
        <v>485</v>
      </c>
      <c r="M10" s="17">
        <f t="shared" si="3"/>
        <v>248</v>
      </c>
      <c r="N10" s="18">
        <f t="shared" si="4"/>
        <v>51.1340206185567</v>
      </c>
      <c r="O10" s="19">
        <f t="shared" si="5"/>
        <v>1</v>
      </c>
    </row>
    <row r="11" spans="1:15" ht="18.75" customHeight="1">
      <c r="A11" s="9" t="s">
        <v>33</v>
      </c>
      <c r="B11" s="10" t="s">
        <v>34</v>
      </c>
      <c r="C11" s="11">
        <v>45</v>
      </c>
      <c r="D11" s="11">
        <v>22</v>
      </c>
      <c r="E11" s="12">
        <f t="shared" si="0"/>
        <v>48.888888888888886</v>
      </c>
      <c r="F11" s="13">
        <v>61</v>
      </c>
      <c r="G11" s="13">
        <v>40</v>
      </c>
      <c r="H11" s="14">
        <f t="shared" si="1"/>
        <v>65.57377049180327</v>
      </c>
      <c r="I11" s="15">
        <v>199</v>
      </c>
      <c r="J11" s="15">
        <v>96</v>
      </c>
      <c r="K11" s="16">
        <f t="shared" si="2"/>
        <v>48.24120603015075</v>
      </c>
      <c r="L11" s="17">
        <f t="shared" si="3"/>
        <v>305</v>
      </c>
      <c r="M11" s="17">
        <f t="shared" si="3"/>
        <v>158</v>
      </c>
      <c r="N11" s="18">
        <f t="shared" si="4"/>
        <v>51.80327868852459</v>
      </c>
      <c r="O11" s="19">
        <f t="shared" si="5"/>
        <v>1</v>
      </c>
    </row>
    <row r="12" spans="1:15" ht="18.75" customHeight="1">
      <c r="A12" s="9" t="s">
        <v>35</v>
      </c>
      <c r="B12" s="10" t="s">
        <v>36</v>
      </c>
      <c r="C12" s="11">
        <v>32</v>
      </c>
      <c r="D12" s="11">
        <v>10</v>
      </c>
      <c r="E12" s="12">
        <f t="shared" si="0"/>
        <v>31.25</v>
      </c>
      <c r="F12" s="13">
        <v>77</v>
      </c>
      <c r="G12" s="13">
        <v>41</v>
      </c>
      <c r="H12" s="14">
        <f t="shared" si="1"/>
        <v>53.246753246753244</v>
      </c>
      <c r="I12" s="15">
        <v>385</v>
      </c>
      <c r="J12" s="15">
        <v>178</v>
      </c>
      <c r="K12" s="16">
        <f t="shared" si="2"/>
        <v>46.23376623376623</v>
      </c>
      <c r="L12" s="17">
        <f t="shared" si="3"/>
        <v>494</v>
      </c>
      <c r="M12" s="17">
        <f t="shared" si="3"/>
        <v>229</v>
      </c>
      <c r="N12" s="18">
        <f t="shared" si="4"/>
        <v>46.35627530364373</v>
      </c>
      <c r="O12" s="20">
        <f t="shared" si="5"/>
        <v>0</v>
      </c>
    </row>
    <row r="13" spans="1:15" ht="18.75" customHeight="1">
      <c r="A13" s="9" t="s">
        <v>37</v>
      </c>
      <c r="B13" s="10" t="s">
        <v>38</v>
      </c>
      <c r="C13" s="11">
        <v>35</v>
      </c>
      <c r="D13" s="11">
        <v>10</v>
      </c>
      <c r="E13" s="12">
        <f t="shared" si="0"/>
        <v>28.57142857142857</v>
      </c>
      <c r="F13" s="13">
        <v>45</v>
      </c>
      <c r="G13" s="13">
        <v>29</v>
      </c>
      <c r="H13" s="14">
        <f t="shared" si="1"/>
        <v>64.44444444444444</v>
      </c>
      <c r="I13" s="15">
        <v>142</v>
      </c>
      <c r="J13" s="15">
        <v>44</v>
      </c>
      <c r="K13" s="16">
        <f t="shared" si="2"/>
        <v>30.985915492957744</v>
      </c>
      <c r="L13" s="17">
        <f t="shared" si="3"/>
        <v>222</v>
      </c>
      <c r="M13" s="17">
        <f t="shared" si="3"/>
        <v>83</v>
      </c>
      <c r="N13" s="18">
        <f t="shared" si="4"/>
        <v>37.38738738738739</v>
      </c>
      <c r="O13" s="20">
        <f t="shared" si="5"/>
        <v>0</v>
      </c>
    </row>
    <row r="14" spans="1:15" ht="18.75" customHeight="1">
      <c r="A14" s="9" t="s">
        <v>39</v>
      </c>
      <c r="B14" s="10" t="s">
        <v>40</v>
      </c>
      <c r="C14" s="11">
        <v>16</v>
      </c>
      <c r="D14" s="11">
        <v>5</v>
      </c>
      <c r="E14" s="12">
        <f t="shared" si="0"/>
        <v>31.25</v>
      </c>
      <c r="F14" s="13">
        <v>8</v>
      </c>
      <c r="G14" s="13">
        <v>5</v>
      </c>
      <c r="H14" s="14">
        <f t="shared" si="1"/>
        <v>62.5</v>
      </c>
      <c r="I14" s="15">
        <v>105</v>
      </c>
      <c r="J14" s="15">
        <v>57</v>
      </c>
      <c r="K14" s="16">
        <f t="shared" si="2"/>
        <v>54.285714285714285</v>
      </c>
      <c r="L14" s="17">
        <f t="shared" si="3"/>
        <v>129</v>
      </c>
      <c r="M14" s="17">
        <f t="shared" si="3"/>
        <v>67</v>
      </c>
      <c r="N14" s="18">
        <f t="shared" si="4"/>
        <v>51.93798449612403</v>
      </c>
      <c r="O14" s="19">
        <f t="shared" si="5"/>
        <v>1</v>
      </c>
    </row>
    <row r="15" spans="1:15" ht="18.75" customHeight="1">
      <c r="A15" s="9" t="s">
        <v>41</v>
      </c>
      <c r="B15" s="10" t="s">
        <v>42</v>
      </c>
      <c r="C15" s="11">
        <v>13</v>
      </c>
      <c r="D15" s="11">
        <v>7</v>
      </c>
      <c r="E15" s="12">
        <f t="shared" si="0"/>
        <v>53.84615384615385</v>
      </c>
      <c r="F15" s="13">
        <v>33</v>
      </c>
      <c r="G15" s="13">
        <v>24</v>
      </c>
      <c r="H15" s="14">
        <f t="shared" si="1"/>
        <v>72.72727272727273</v>
      </c>
      <c r="I15" s="15">
        <v>177</v>
      </c>
      <c r="J15" s="15">
        <v>107</v>
      </c>
      <c r="K15" s="16">
        <f t="shared" si="2"/>
        <v>60.451977401129945</v>
      </c>
      <c r="L15" s="17">
        <f t="shared" si="3"/>
        <v>223</v>
      </c>
      <c r="M15" s="17">
        <f t="shared" si="3"/>
        <v>138</v>
      </c>
      <c r="N15" s="18">
        <f t="shared" si="4"/>
        <v>61.88340807174888</v>
      </c>
      <c r="O15" s="19">
        <f t="shared" si="5"/>
        <v>1</v>
      </c>
    </row>
    <row r="16" spans="1:15" ht="18.75" customHeight="1">
      <c r="A16" s="9" t="s">
        <v>43</v>
      </c>
      <c r="B16" s="10" t="s">
        <v>44</v>
      </c>
      <c r="C16" s="11">
        <v>51</v>
      </c>
      <c r="D16" s="11">
        <v>13</v>
      </c>
      <c r="E16" s="12">
        <f t="shared" si="0"/>
        <v>25.49019607843137</v>
      </c>
      <c r="F16" s="13">
        <v>147</v>
      </c>
      <c r="G16" s="13">
        <v>83</v>
      </c>
      <c r="H16" s="14">
        <f t="shared" si="1"/>
        <v>56.4625850340136</v>
      </c>
      <c r="I16" s="15">
        <v>370</v>
      </c>
      <c r="J16" s="15">
        <v>126</v>
      </c>
      <c r="K16" s="16">
        <f t="shared" si="2"/>
        <v>34.054054054054056</v>
      </c>
      <c r="L16" s="17">
        <f t="shared" si="3"/>
        <v>568</v>
      </c>
      <c r="M16" s="17">
        <f t="shared" si="3"/>
        <v>222</v>
      </c>
      <c r="N16" s="18">
        <f t="shared" si="4"/>
        <v>39.08450704225352</v>
      </c>
      <c r="O16" s="60">
        <f t="shared" si="5"/>
        <v>0</v>
      </c>
    </row>
    <row r="17" spans="1:15" ht="18.75" customHeight="1">
      <c r="A17" s="9" t="s">
        <v>45</v>
      </c>
      <c r="B17" s="10" t="s">
        <v>46</v>
      </c>
      <c r="C17" s="11">
        <v>30</v>
      </c>
      <c r="D17" s="11">
        <v>16</v>
      </c>
      <c r="E17" s="12">
        <f t="shared" si="0"/>
        <v>53.333333333333336</v>
      </c>
      <c r="F17" s="13">
        <v>13</v>
      </c>
      <c r="G17" s="13">
        <v>9</v>
      </c>
      <c r="H17" s="14">
        <f t="shared" si="1"/>
        <v>69.23076923076923</v>
      </c>
      <c r="I17" s="15">
        <v>68</v>
      </c>
      <c r="J17" s="15">
        <v>25</v>
      </c>
      <c r="K17" s="16">
        <f t="shared" si="2"/>
        <v>36.76470588235294</v>
      </c>
      <c r="L17" s="17">
        <f t="shared" si="3"/>
        <v>111</v>
      </c>
      <c r="M17" s="17">
        <f t="shared" si="3"/>
        <v>50</v>
      </c>
      <c r="N17" s="18">
        <f t="shared" si="4"/>
        <v>45.04504504504504</v>
      </c>
      <c r="O17" s="60">
        <f t="shared" si="5"/>
        <v>0</v>
      </c>
    </row>
    <row r="18" spans="1:15" ht="18.75" customHeight="1">
      <c r="A18" s="9" t="s">
        <v>47</v>
      </c>
      <c r="B18" s="10" t="s">
        <v>48</v>
      </c>
      <c r="C18" s="11">
        <v>15</v>
      </c>
      <c r="D18" s="11">
        <v>9</v>
      </c>
      <c r="E18" s="12">
        <f t="shared" si="0"/>
        <v>60</v>
      </c>
      <c r="F18" s="13">
        <v>28</v>
      </c>
      <c r="G18" s="13">
        <v>20</v>
      </c>
      <c r="H18" s="14">
        <f t="shared" si="1"/>
        <v>71.42857142857143</v>
      </c>
      <c r="I18" s="15">
        <v>104</v>
      </c>
      <c r="J18" s="15">
        <v>39</v>
      </c>
      <c r="K18" s="16">
        <f t="shared" si="2"/>
        <v>37.5</v>
      </c>
      <c r="L18" s="17">
        <f t="shared" si="3"/>
        <v>147</v>
      </c>
      <c r="M18" s="17">
        <f t="shared" si="3"/>
        <v>68</v>
      </c>
      <c r="N18" s="18">
        <f t="shared" si="4"/>
        <v>46.25850340136054</v>
      </c>
      <c r="O18" s="60">
        <f t="shared" si="5"/>
        <v>0</v>
      </c>
    </row>
    <row r="19" spans="1:15" ht="18.75" customHeight="1">
      <c r="A19" s="9" t="s">
        <v>49</v>
      </c>
      <c r="B19" s="10" t="s">
        <v>50</v>
      </c>
      <c r="C19" s="11">
        <v>30</v>
      </c>
      <c r="D19" s="11">
        <v>11</v>
      </c>
      <c r="E19" s="12">
        <f t="shared" si="0"/>
        <v>36.666666666666664</v>
      </c>
      <c r="F19" s="13">
        <v>75</v>
      </c>
      <c r="G19" s="13">
        <v>38</v>
      </c>
      <c r="H19" s="14">
        <f t="shared" si="1"/>
        <v>50.66666666666667</v>
      </c>
      <c r="I19" s="15">
        <v>245</v>
      </c>
      <c r="J19" s="15">
        <v>89</v>
      </c>
      <c r="K19" s="16">
        <f t="shared" si="2"/>
        <v>36.3265306122449</v>
      </c>
      <c r="L19" s="17">
        <f t="shared" si="3"/>
        <v>350</v>
      </c>
      <c r="M19" s="17">
        <f t="shared" si="3"/>
        <v>138</v>
      </c>
      <c r="N19" s="18">
        <f t="shared" si="4"/>
        <v>39.42857142857143</v>
      </c>
      <c r="O19" s="60">
        <f t="shared" si="5"/>
        <v>0</v>
      </c>
    </row>
    <row r="20" spans="1:15" ht="18.75" customHeight="1">
      <c r="A20" s="21" t="s">
        <v>51</v>
      </c>
      <c r="B20" s="22" t="s">
        <v>52</v>
      </c>
      <c r="C20" s="11">
        <v>74</v>
      </c>
      <c r="D20" s="11">
        <v>17</v>
      </c>
      <c r="E20" s="12">
        <f t="shared" si="0"/>
        <v>22.972972972972975</v>
      </c>
      <c r="F20" s="13">
        <v>175</v>
      </c>
      <c r="G20" s="13">
        <v>82</v>
      </c>
      <c r="H20" s="14">
        <f t="shared" si="1"/>
        <v>46.85714285714286</v>
      </c>
      <c r="I20" s="15">
        <v>414</v>
      </c>
      <c r="J20" s="15">
        <v>174</v>
      </c>
      <c r="K20" s="16">
        <f t="shared" si="2"/>
        <v>42.028985507246375</v>
      </c>
      <c r="L20" s="17">
        <f t="shared" si="3"/>
        <v>663</v>
      </c>
      <c r="M20" s="17">
        <f t="shared" si="3"/>
        <v>273</v>
      </c>
      <c r="N20" s="18">
        <f t="shared" si="4"/>
        <v>41.17647058823529</v>
      </c>
      <c r="O20" s="60">
        <f t="shared" si="5"/>
        <v>0</v>
      </c>
    </row>
    <row r="21" spans="1:15" ht="18.75" customHeight="1">
      <c r="A21" s="21" t="s">
        <v>53</v>
      </c>
      <c r="B21" s="22" t="s">
        <v>54</v>
      </c>
      <c r="C21" s="11">
        <v>97</v>
      </c>
      <c r="D21" s="11">
        <v>36</v>
      </c>
      <c r="E21" s="12">
        <f t="shared" si="0"/>
        <v>37.11340206185567</v>
      </c>
      <c r="F21" s="13">
        <v>281</v>
      </c>
      <c r="G21" s="13">
        <v>173</v>
      </c>
      <c r="H21" s="14">
        <f t="shared" si="1"/>
        <v>61.56583629893239</v>
      </c>
      <c r="I21" s="15">
        <v>722</v>
      </c>
      <c r="J21" s="15">
        <v>353</v>
      </c>
      <c r="K21" s="16">
        <f t="shared" si="2"/>
        <v>48.89196675900277</v>
      </c>
      <c r="L21" s="17">
        <f t="shared" si="3"/>
        <v>1100</v>
      </c>
      <c r="M21" s="17">
        <f t="shared" si="3"/>
        <v>562</v>
      </c>
      <c r="N21" s="18">
        <f t="shared" si="4"/>
        <v>51.090909090909086</v>
      </c>
      <c r="O21" s="19">
        <f t="shared" si="5"/>
        <v>1</v>
      </c>
    </row>
    <row r="22" spans="1:15" ht="18.75" customHeight="1">
      <c r="A22" s="21" t="s">
        <v>55</v>
      </c>
      <c r="B22" s="22" t="s">
        <v>56</v>
      </c>
      <c r="C22" s="11">
        <v>58</v>
      </c>
      <c r="D22" s="11">
        <v>11</v>
      </c>
      <c r="E22" s="12">
        <f t="shared" si="0"/>
        <v>18.96551724137931</v>
      </c>
      <c r="F22" s="13">
        <v>156</v>
      </c>
      <c r="G22" s="13">
        <v>80</v>
      </c>
      <c r="H22" s="14">
        <f t="shared" si="1"/>
        <v>51.28205128205128</v>
      </c>
      <c r="I22" s="15">
        <v>431</v>
      </c>
      <c r="J22" s="15">
        <v>160</v>
      </c>
      <c r="K22" s="16">
        <f t="shared" si="2"/>
        <v>37.12296983758701</v>
      </c>
      <c r="L22" s="17">
        <f t="shared" si="3"/>
        <v>645</v>
      </c>
      <c r="M22" s="17">
        <f t="shared" si="3"/>
        <v>251</v>
      </c>
      <c r="N22" s="18">
        <f t="shared" si="4"/>
        <v>38.91472868217054</v>
      </c>
      <c r="O22" s="60">
        <f t="shared" si="5"/>
        <v>0</v>
      </c>
    </row>
    <row r="23" spans="1:15" ht="18.75" customHeight="1">
      <c r="A23" s="21" t="s">
        <v>57</v>
      </c>
      <c r="B23" s="22" t="s">
        <v>58</v>
      </c>
      <c r="C23" s="11">
        <v>125</v>
      </c>
      <c r="D23" s="11">
        <v>9</v>
      </c>
      <c r="E23" s="45">
        <f t="shared" si="0"/>
        <v>7.199999999999999</v>
      </c>
      <c r="F23" s="13">
        <v>164</v>
      </c>
      <c r="G23" s="13">
        <v>38</v>
      </c>
      <c r="H23" s="45">
        <f t="shared" si="1"/>
        <v>23.170731707317074</v>
      </c>
      <c r="I23" s="15">
        <v>578</v>
      </c>
      <c r="J23" s="15">
        <v>68</v>
      </c>
      <c r="K23" s="45">
        <f t="shared" si="2"/>
        <v>11.76470588235294</v>
      </c>
      <c r="L23" s="17">
        <f t="shared" si="3"/>
        <v>867</v>
      </c>
      <c r="M23" s="17">
        <f t="shared" si="3"/>
        <v>115</v>
      </c>
      <c r="N23" s="45">
        <f t="shared" si="4"/>
        <v>13.264129181084197</v>
      </c>
      <c r="O23" s="60">
        <f t="shared" si="5"/>
        <v>0</v>
      </c>
    </row>
    <row r="24" spans="1:15" ht="18.75" customHeight="1">
      <c r="A24" s="23" t="s">
        <v>59</v>
      </c>
      <c r="B24" s="24" t="s">
        <v>60</v>
      </c>
      <c r="C24" s="25">
        <v>35</v>
      </c>
      <c r="D24" s="25">
        <v>17</v>
      </c>
      <c r="E24" s="12">
        <f t="shared" si="0"/>
        <v>48.57142857142857</v>
      </c>
      <c r="F24" s="13">
        <v>149</v>
      </c>
      <c r="G24" s="13">
        <v>96</v>
      </c>
      <c r="H24" s="14">
        <f t="shared" si="1"/>
        <v>64.42953020134227</v>
      </c>
      <c r="I24" s="15">
        <v>392</v>
      </c>
      <c r="J24" s="15">
        <v>190</v>
      </c>
      <c r="K24" s="16">
        <f t="shared" si="2"/>
        <v>48.46938775510204</v>
      </c>
      <c r="L24" s="17">
        <f t="shared" si="3"/>
        <v>576</v>
      </c>
      <c r="M24" s="17">
        <f t="shared" si="3"/>
        <v>303</v>
      </c>
      <c r="N24" s="18">
        <f t="shared" si="4"/>
        <v>52.604166666666664</v>
      </c>
      <c r="O24" s="19">
        <f t="shared" si="5"/>
        <v>1</v>
      </c>
    </row>
    <row r="25" spans="1:15" ht="18.75" customHeight="1">
      <c r="A25" s="26">
        <v>77684</v>
      </c>
      <c r="B25" s="10" t="s">
        <v>61</v>
      </c>
      <c r="C25" s="11">
        <v>22</v>
      </c>
      <c r="D25" s="11">
        <v>4</v>
      </c>
      <c r="E25" s="12">
        <f t="shared" si="0"/>
        <v>18.181818181818183</v>
      </c>
      <c r="F25" s="13">
        <v>52</v>
      </c>
      <c r="G25" s="13">
        <v>18</v>
      </c>
      <c r="H25" s="14">
        <f t="shared" si="1"/>
        <v>34.61538461538461</v>
      </c>
      <c r="I25" s="15">
        <v>142</v>
      </c>
      <c r="J25" s="15">
        <v>46</v>
      </c>
      <c r="K25" s="16">
        <f t="shared" si="2"/>
        <v>32.3943661971831</v>
      </c>
      <c r="L25" s="17">
        <f>SUM(C25,F25,I25)</f>
        <v>216</v>
      </c>
      <c r="M25" s="17">
        <f>SUM(D25,G25,J25)</f>
        <v>68</v>
      </c>
      <c r="N25" s="18">
        <f t="shared" si="4"/>
        <v>31.48148148148148</v>
      </c>
      <c r="O25" s="20">
        <f t="shared" si="5"/>
        <v>0</v>
      </c>
    </row>
    <row r="26" spans="1:16" ht="18.75" customHeight="1">
      <c r="A26" s="27">
        <v>99745</v>
      </c>
      <c r="B26" s="22" t="s">
        <v>62</v>
      </c>
      <c r="C26" s="11">
        <v>117</v>
      </c>
      <c r="D26" s="11">
        <v>113</v>
      </c>
      <c r="E26" s="12">
        <f t="shared" si="0"/>
        <v>96.58119658119658</v>
      </c>
      <c r="F26" s="13">
        <v>227</v>
      </c>
      <c r="G26" s="13">
        <v>220</v>
      </c>
      <c r="H26" s="14">
        <f t="shared" si="1"/>
        <v>96.91629955947137</v>
      </c>
      <c r="I26" s="15">
        <v>606</v>
      </c>
      <c r="J26" s="15">
        <v>590</v>
      </c>
      <c r="K26" s="16">
        <f t="shared" si="2"/>
        <v>97.35973597359737</v>
      </c>
      <c r="L26" s="17">
        <f>SUM(C26,F26,I26)</f>
        <v>950</v>
      </c>
      <c r="M26" s="17">
        <f>SUM(D26,G26,J26)</f>
        <v>923</v>
      </c>
      <c r="N26" s="18">
        <f t="shared" si="4"/>
        <v>97.15789473684211</v>
      </c>
      <c r="O26" s="19">
        <f t="shared" si="5"/>
        <v>1</v>
      </c>
      <c r="P26" t="s">
        <v>74</v>
      </c>
    </row>
    <row r="27" spans="2:15" ht="18.75" customHeight="1">
      <c r="B27" s="28" t="s">
        <v>64</v>
      </c>
      <c r="C27" s="29">
        <f>SUM(C20:C24,C26)</f>
        <v>506</v>
      </c>
      <c r="D27" s="29">
        <f>SUM(D20:D24,D26)</f>
        <v>203</v>
      </c>
      <c r="E27" s="30">
        <f t="shared" si="0"/>
        <v>40.11857707509881</v>
      </c>
      <c r="F27" s="31">
        <f>SUM(F20:F24,F26)</f>
        <v>1152</v>
      </c>
      <c r="G27" s="31">
        <f>SUM(G20:G24,G26)</f>
        <v>689</v>
      </c>
      <c r="H27" s="32">
        <f t="shared" si="1"/>
        <v>59.80902777777778</v>
      </c>
      <c r="I27" s="31">
        <f>SUM(I20:I24,I26)</f>
        <v>3143</v>
      </c>
      <c r="J27" s="31">
        <f>SUM(J20:J24,J26)</f>
        <v>1535</v>
      </c>
      <c r="K27" s="32">
        <f t="shared" si="2"/>
        <v>48.83868915049316</v>
      </c>
      <c r="L27" s="31">
        <f>SUM(L20:L24,L26)</f>
        <v>4801</v>
      </c>
      <c r="M27" s="31">
        <f>SUM(M20:M24,M26)</f>
        <v>2427</v>
      </c>
      <c r="N27" s="32">
        <f t="shared" si="4"/>
        <v>50.551968339929175</v>
      </c>
      <c r="O27" s="31">
        <f>SUM(O20:O24,O26)</f>
        <v>3</v>
      </c>
    </row>
    <row r="28" spans="2:15" ht="18.75" customHeight="1">
      <c r="B28" s="33" t="s">
        <v>65</v>
      </c>
      <c r="C28" s="31">
        <f>SUM(C3:C18,C19,C25)</f>
        <v>553</v>
      </c>
      <c r="D28" s="31">
        <f>SUM(D3:D18,D19,D25)</f>
        <v>257</v>
      </c>
      <c r="E28" s="32">
        <f t="shared" si="0"/>
        <v>46.473779385171795</v>
      </c>
      <c r="F28" s="31">
        <f>SUM(F3:F18,F19,F25)</f>
        <v>909</v>
      </c>
      <c r="G28" s="31">
        <f>SUM(G3:G18,G19,G25)</f>
        <v>560</v>
      </c>
      <c r="H28" s="32">
        <f t="shared" si="1"/>
        <v>61.606160616061615</v>
      </c>
      <c r="I28" s="31">
        <f>SUM(I3:I18,I19,I25)</f>
        <v>3512</v>
      </c>
      <c r="J28" s="31">
        <f>SUM(J3:J18,J19,J25)</f>
        <v>1688</v>
      </c>
      <c r="K28" s="32">
        <f t="shared" si="2"/>
        <v>48.063781321184514</v>
      </c>
      <c r="L28" s="31">
        <f>SUM(L3:L18,L19,L25)</f>
        <v>4974</v>
      </c>
      <c r="M28" s="31">
        <f>SUM(M3:M18,M19,M25)</f>
        <v>2505</v>
      </c>
      <c r="N28" s="32">
        <f t="shared" si="4"/>
        <v>50.36188178528347</v>
      </c>
      <c r="O28" s="31">
        <f>SUM(O3:O18,O19,O25)</f>
        <v>9</v>
      </c>
    </row>
    <row r="29" spans="2:15" ht="18.75" customHeight="1" thickBot="1">
      <c r="B29" s="34" t="s">
        <v>66</v>
      </c>
      <c r="C29" s="35">
        <f>SUM(C27:C28)</f>
        <v>1059</v>
      </c>
      <c r="D29" s="35">
        <f>SUM(D27:D28)</f>
        <v>460</v>
      </c>
      <c r="E29" s="36">
        <f t="shared" si="0"/>
        <v>43.437204910292735</v>
      </c>
      <c r="F29" s="35">
        <f>SUM(F27:F28)</f>
        <v>2061</v>
      </c>
      <c r="G29" s="35">
        <f>SUM(G27:G28)</f>
        <v>1249</v>
      </c>
      <c r="H29" s="36">
        <f t="shared" si="1"/>
        <v>60.60164968461912</v>
      </c>
      <c r="I29" s="35">
        <f>SUM(I27:I28)</f>
        <v>6655</v>
      </c>
      <c r="J29" s="35">
        <f>SUM(J27:J28)</f>
        <v>3223</v>
      </c>
      <c r="K29" s="36">
        <f t="shared" si="2"/>
        <v>48.4297520661157</v>
      </c>
      <c r="L29" s="35">
        <f>SUM(L27:L28)</f>
        <v>9775</v>
      </c>
      <c r="M29" s="35">
        <f>SUM(M27:M28)</f>
        <v>4932</v>
      </c>
      <c r="N29" s="36">
        <f t="shared" si="4"/>
        <v>50.455242966751925</v>
      </c>
      <c r="O29" s="35">
        <f>SUM(O27:O28)</f>
        <v>12</v>
      </c>
    </row>
    <row r="30" ht="18.75" customHeight="1"/>
    <row r="31" ht="18.75" customHeight="1" thickBot="1"/>
    <row r="32" spans="2:4" ht="18.75" customHeight="1">
      <c r="B32" s="37" t="s">
        <v>67</v>
      </c>
      <c r="C32" s="38">
        <v>6</v>
      </c>
      <c r="D32" s="39" t="s">
        <v>68</v>
      </c>
    </row>
    <row r="33" spans="2:4" ht="41.25" customHeight="1">
      <c r="B33" s="40" t="s">
        <v>69</v>
      </c>
      <c r="C33" s="20">
        <f>O27</f>
        <v>3</v>
      </c>
      <c r="D33" s="41" t="s">
        <v>68</v>
      </c>
    </row>
    <row r="34" spans="2:4" ht="18.75" customHeight="1" thickBot="1">
      <c r="B34" s="42" t="s">
        <v>9</v>
      </c>
      <c r="C34" s="43">
        <f>C33/C32*100</f>
        <v>50</v>
      </c>
      <c r="D34" s="44"/>
    </row>
    <row r="35" spans="2:4" ht="18.75" customHeight="1">
      <c r="B35" s="37" t="s">
        <v>70</v>
      </c>
      <c r="C35" s="38">
        <v>18</v>
      </c>
      <c r="D35" s="39" t="s">
        <v>68</v>
      </c>
    </row>
    <row r="36" spans="2:4" ht="47.25" customHeight="1">
      <c r="B36" s="40" t="s">
        <v>71</v>
      </c>
      <c r="C36" s="20">
        <f>O28</f>
        <v>9</v>
      </c>
      <c r="D36" s="41" t="s">
        <v>68</v>
      </c>
    </row>
    <row r="37" spans="2:4" ht="18.75" customHeight="1" thickBot="1">
      <c r="B37" s="42" t="s">
        <v>9</v>
      </c>
      <c r="C37" s="43">
        <f>C36/C35*100</f>
        <v>50</v>
      </c>
      <c r="D37" s="44"/>
    </row>
    <row r="38" spans="2:4" ht="18.75" customHeight="1">
      <c r="B38" s="37" t="s">
        <v>72</v>
      </c>
      <c r="C38" s="38">
        <v>24</v>
      </c>
      <c r="D38" s="39" t="s">
        <v>68</v>
      </c>
    </row>
    <row r="39" spans="2:4" ht="57" customHeight="1">
      <c r="B39" s="40" t="s">
        <v>73</v>
      </c>
      <c r="C39" s="20">
        <f>O29</f>
        <v>12</v>
      </c>
      <c r="D39" s="41" t="s">
        <v>68</v>
      </c>
    </row>
    <row r="40" spans="2:4" ht="18.75" customHeight="1" thickBot="1">
      <c r="B40" s="42" t="s">
        <v>9</v>
      </c>
      <c r="C40" s="43">
        <f>C39/C38*100</f>
        <v>50</v>
      </c>
      <c r="D40" s="4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2013-11-07T05:35:55Z</dcterms:created>
  <dcterms:modified xsi:type="dcterms:W3CDTF">2014-09-10T07:01:47Z</dcterms:modified>
  <cp:category/>
  <cp:version/>
  <cp:contentType/>
  <cp:contentStatus/>
</cp:coreProperties>
</file>